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shutosh  Bhavs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3" l="1"/>
  <c r="D27" i="23"/>
  <c r="S14" i="4" l="1"/>
  <c r="P16" i="4"/>
  <c r="Q16" i="4" s="1"/>
  <c r="P17" i="4"/>
  <c r="Q17" i="4" s="1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<sst xmlns="http://schemas.openxmlformats.org/spreadsheetml/2006/main" count="129" uniqueCount="98">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</sst>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2" fillId="0" borderId="0" xfId="0" applyNumberFormat="1" applyFont="1"/>
    <xf numFmtId="43" fontId="0" fillId="0" borderId="0" xfId="0" applyNumberFormat="1"/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526596</xdr:colOff>
      <xdr:row>0</xdr:row>
      <xdr:rowOff>133350</xdr:rowOff>
    </xdr:from>
    <xdr:to>
      <xdr:col>9</xdr:col>
      <xdr:colOff>352424</xdr:colOff>
      <xdr:row>19</xdr:row>
      <xdr:rowOff>175532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96" y="133350"/>
          <a:ext cx="5336721" cy="36616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133350</xdr:rowOff>
    </xdr:from>
    <xdr:to>
      <xdr:col>9</xdr:col>
      <xdr:colOff>447675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314950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10</xdr:row>
      <xdr:rowOff>76200</xdr:rowOff>
    </xdr:from>
    <xdr:to>
      <xdr:col>11</xdr:col>
      <xdr:colOff>561975</xdr:colOff>
      <xdr:row>27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981200"/>
          <a:ext cx="57340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19050</xdr:rowOff>
    </xdr:from>
    <xdr:to>
      <xdr:col>12</xdr:col>
      <xdr:colOff>561975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905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37035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35000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35000</v>
      </c>
      <c r="D5" s="57" t="s">
        <v>61</v>
      </c>
      <c r="E5" s="58">
        <f>ROUND(C5/10.764,0)</f>
        <v>3252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23300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23300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35000</v>
      </c>
      <c r="D10" s="57" t="s">
        <v>61</v>
      </c>
      <c r="E10" s="58">
        <f>ROUND(C10/10.764,0)</f>
        <v>3252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840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2731680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1680000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G20" sqref="G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4.140625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700</v>
      </c>
      <c r="D18" s="76"/>
      <c r="E18" s="77"/>
      <c r="F18" s="78"/>
      <c r="G18" s="78"/>
    </row>
    <row r="19" spans="1:7">
      <c r="A19" s="15"/>
      <c r="B19" s="6"/>
      <c r="C19" s="30">
        <f>C18*C16</f>
        <v>3500000</v>
      </c>
      <c r="D19" s="78" t="s">
        <v>68</v>
      </c>
      <c r="E19" s="30"/>
      <c r="F19" s="78"/>
      <c r="G19" s="78"/>
    </row>
    <row r="20" spans="1:7">
      <c r="A20" s="15"/>
      <c r="B20" s="61">
        <f>C20*80</f>
        <v>266000000</v>
      </c>
      <c r="C20" s="31">
        <f>C19*95%</f>
        <v>3325000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2800000</v>
      </c>
      <c r="D21" s="78" t="s">
        <v>25</v>
      </c>
      <c r="E21" s="31"/>
      <c r="F21" s="120"/>
      <c r="G21" s="78"/>
    </row>
    <row r="22" spans="1:7">
      <c r="A22" s="15"/>
      <c r="F22" s="120"/>
      <c r="G22" s="78"/>
    </row>
    <row r="23" spans="1:7">
      <c r="A23" s="32" t="s">
        <v>26</v>
      </c>
      <c r="B23" s="33"/>
      <c r="C23" s="34">
        <f>C4*C18</f>
        <v>1400000</v>
      </c>
      <c r="D23" s="34">
        <f>D4*D18</f>
        <v>0</v>
      </c>
      <c r="F23" s="119"/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7291.666666666667</v>
      </c>
      <c r="D25" s="31"/>
    </row>
    <row r="26" spans="1:7">
      <c r="C26" s="31"/>
      <c r="D26" s="31"/>
    </row>
    <row r="27" spans="1:7">
      <c r="C27">
        <v>65.040000000000006</v>
      </c>
      <c r="D27" s="124">
        <f>C27*10.764</f>
        <v>700.09055999999998</v>
      </c>
      <c r="E27" s="125">
        <f>D27*1.2</f>
        <v>840.10867199999996</v>
      </c>
    </row>
    <row r="28" spans="1:7">
      <c r="C28"/>
      <c r="D28"/>
    </row>
    <row r="29" spans="1:7">
      <c r="C29" s="30"/>
    </row>
    <row r="30" spans="1:7">
      <c r="A30" s="6"/>
      <c r="C30" s="119"/>
      <c r="D30"/>
    </row>
    <row r="31" spans="1:7">
      <c r="C31" s="119"/>
      <c r="D31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 s="6"/>
      <c r="D40" s="118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0" zoomScale="70" zoomScaleNormal="70" workbookViewId="0">
      <selection activeCell="O26" sqref="O2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0</v>
      </c>
      <c r="C11" s="4">
        <f t="shared" si="2"/>
        <v>0</v>
      </c>
      <c r="D11" s="4">
        <f t="shared" si="3"/>
        <v>0</v>
      </c>
      <c r="E11" s="5">
        <f>R11</f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0</v>
      </c>
      <c r="C12" s="4">
        <f t="shared" si="2"/>
        <v>0</v>
      </c>
      <c r="D12" s="4">
        <f t="shared" si="3"/>
        <v>0</v>
      </c>
      <c r="E12" s="5">
        <f>R12</f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0"/>
        <v>0</v>
      </c>
      <c r="C13" s="4">
        <f t="shared" si="2"/>
        <v>0</v>
      </c>
      <c r="D13" s="4">
        <f t="shared" si="3"/>
        <v>0</v>
      </c>
      <c r="E13" s="5">
        <f>R13</f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 ht="23.25" customHeight="1">
      <c r="A14" s="4">
        <f t="shared" si="0"/>
        <v>0</v>
      </c>
      <c r="B14" s="4">
        <f t="shared" si="10"/>
        <v>0</v>
      </c>
      <c r="C14" s="4">
        <f t="shared" si="2"/>
        <v>0</v>
      </c>
      <c r="D14" s="4">
        <f t="shared" si="3"/>
        <v>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R14" s="2"/>
      <c r="S14" s="2" t="e">
        <f>R14/O14</f>
        <v>#DIV/0!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1">N16</f>
        <v>0</v>
      </c>
      <c r="B16" s="4">
        <f t="shared" si="10"/>
        <v>625</v>
      </c>
      <c r="C16" s="4">
        <f t="shared" ref="C16:C19" si="12">B16*1.2</f>
        <v>750</v>
      </c>
      <c r="D16" s="4">
        <f t="shared" ref="D16:D19" si="13">C16*1.2</f>
        <v>900</v>
      </c>
      <c r="E16" s="5">
        <f>R16</f>
        <v>4500000</v>
      </c>
      <c r="F16" s="4">
        <f t="shared" ref="F16:F19" si="14">ROUND((E16/B16),0)</f>
        <v>7200</v>
      </c>
      <c r="G16" s="4">
        <f t="shared" ref="G16:G19" si="15">ROUND((E16/C16),0)</f>
        <v>6000</v>
      </c>
      <c r="H16" s="4">
        <f t="shared" ref="H16:H19" si="16">ROUND((E16/D16),0)</f>
        <v>5000</v>
      </c>
      <c r="I16" s="4">
        <f t="shared" ref="I16:J19" si="17">T16</f>
        <v>0</v>
      </c>
      <c r="J16" s="4">
        <f t="shared" si="17"/>
        <v>0</v>
      </c>
      <c r="O16">
        <v>900</v>
      </c>
      <c r="P16">
        <f t="shared" ref="P16:P17" si="18">O16/1.2</f>
        <v>750</v>
      </c>
      <c r="Q16">
        <f t="shared" ref="Q16:Q18" si="19">P16/1.2</f>
        <v>625</v>
      </c>
      <c r="R16" s="2">
        <v>4500000</v>
      </c>
      <c r="S16" s="2"/>
    </row>
    <row r="17" spans="1:19">
      <c r="A17" s="4">
        <f t="shared" si="11"/>
        <v>0</v>
      </c>
      <c r="B17" s="4">
        <f t="shared" si="10"/>
        <v>615.97222222222229</v>
      </c>
      <c r="C17" s="4">
        <f t="shared" si="12"/>
        <v>739.16666666666674</v>
      </c>
      <c r="D17" s="4">
        <f t="shared" si="13"/>
        <v>887.00000000000011</v>
      </c>
      <c r="E17" s="5">
        <f>R17</f>
        <v>3600000</v>
      </c>
      <c r="F17" s="4">
        <f t="shared" si="14"/>
        <v>5844</v>
      </c>
      <c r="G17" s="4">
        <f t="shared" si="15"/>
        <v>4870</v>
      </c>
      <c r="H17" s="4">
        <f t="shared" si="16"/>
        <v>4059</v>
      </c>
      <c r="I17" s="4">
        <f t="shared" si="17"/>
        <v>0</v>
      </c>
      <c r="J17" s="4">
        <f t="shared" si="17"/>
        <v>0</v>
      </c>
      <c r="O17">
        <v>887</v>
      </c>
      <c r="P17">
        <f t="shared" si="18"/>
        <v>739.16666666666674</v>
      </c>
      <c r="Q17">
        <f t="shared" si="19"/>
        <v>615.97222222222229</v>
      </c>
      <c r="R17" s="2">
        <v>3600000</v>
      </c>
      <c r="S17" s="2"/>
    </row>
    <row r="18" spans="1:19">
      <c r="A18" s="4">
        <f t="shared" si="11"/>
        <v>0</v>
      </c>
      <c r="B18" s="4">
        <f t="shared" ref="B18:B19" si="20">Q18</f>
        <v>642.3611111111112</v>
      </c>
      <c r="C18" s="4">
        <f t="shared" si="12"/>
        <v>770.83333333333337</v>
      </c>
      <c r="D18" s="4">
        <f t="shared" si="13"/>
        <v>925</v>
      </c>
      <c r="E18" s="5">
        <f t="shared" ref="E18:E19" si="21">R18</f>
        <v>3850000</v>
      </c>
      <c r="F18" s="4">
        <f t="shared" si="14"/>
        <v>5994</v>
      </c>
      <c r="G18" s="4">
        <f t="shared" si="15"/>
        <v>4995</v>
      </c>
      <c r="H18" s="4">
        <f t="shared" si="16"/>
        <v>4162</v>
      </c>
      <c r="I18" s="4">
        <f t="shared" si="17"/>
        <v>0</v>
      </c>
      <c r="J18" s="4">
        <f t="shared" si="17"/>
        <v>0</v>
      </c>
      <c r="O18">
        <v>925</v>
      </c>
      <c r="P18">
        <f>O18/1.2</f>
        <v>770.83333333333337</v>
      </c>
      <c r="Q18">
        <f t="shared" si="19"/>
        <v>642.3611111111112</v>
      </c>
      <c r="R18" s="2">
        <v>3850000</v>
      </c>
      <c r="S18" s="2"/>
    </row>
    <row r="19" spans="1:19">
      <c r="A19" s="4">
        <f t="shared" si="11"/>
        <v>0</v>
      </c>
      <c r="B19" s="4">
        <f t="shared" si="20"/>
        <v>569.44444444444446</v>
      </c>
      <c r="C19" s="4">
        <f t="shared" si="12"/>
        <v>683.33333333333337</v>
      </c>
      <c r="D19" s="4">
        <f t="shared" si="13"/>
        <v>820</v>
      </c>
      <c r="E19" s="5">
        <f t="shared" si="21"/>
        <v>4000000</v>
      </c>
      <c r="F19" s="4">
        <f t="shared" si="14"/>
        <v>7024</v>
      </c>
      <c r="G19" s="4">
        <f t="shared" si="15"/>
        <v>5854</v>
      </c>
      <c r="H19" s="4">
        <f t="shared" si="16"/>
        <v>4878</v>
      </c>
      <c r="I19" s="4">
        <f t="shared" si="17"/>
        <v>0</v>
      </c>
      <c r="J19" s="4">
        <f t="shared" si="17"/>
        <v>0</v>
      </c>
      <c r="O19" s="75">
        <v>820</v>
      </c>
      <c r="P19" s="75">
        <f>O19/1.2</f>
        <v>683.33333333333337</v>
      </c>
      <c r="Q19" s="75">
        <f t="shared" ref="Q19" si="22">P19/1.2</f>
        <v>569.44444444444446</v>
      </c>
      <c r="R19" s="2">
        <v>4000000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O14" sqref="O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5" sqref="B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11" sqref="C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30" sqref="L3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J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2023-12-15T07:22:34Z</dcterms:modified>
</cp:coreProperties>
</file>