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Omkar Impex\28.12.23 - S. No. 8 - Omkar Impex\"/>
    </mc:Choice>
  </mc:AlternateContent>
  <xr:revisionPtr revIDLastSave="0" documentId="13_ncr:1_{922C3247-434D-4DC1-A993-E322165AAAE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4" i="13" l="1"/>
  <c r="R15" i="13" s="1"/>
  <c r="G21" i="4"/>
  <c r="J23" i="4"/>
  <c r="J22" i="4"/>
  <c r="P8" i="4"/>
  <c r="Q8" i="4" s="1"/>
  <c r="Q7" i="4"/>
  <c r="P7" i="4"/>
  <c r="P6" i="4"/>
  <c r="Q6" i="4" s="1"/>
  <c r="Q5" i="4"/>
  <c r="P5" i="4"/>
  <c r="P4" i="4"/>
  <c r="P3" i="4"/>
  <c r="P2" i="4"/>
  <c r="P13" i="4" l="1"/>
  <c r="Q13" i="4" s="1"/>
  <c r="P12" i="4"/>
  <c r="Q12" i="4" s="1"/>
  <c r="P11" i="4"/>
  <c r="Q11" i="4" s="1"/>
  <c r="P10" i="4"/>
  <c r="Q10" i="4" s="1"/>
  <c r="P9" i="4"/>
  <c r="Q9" i="4" s="1"/>
  <c r="V4" i="4" l="1"/>
  <c r="U3" i="4" l="1"/>
  <c r="V3" i="4" s="1"/>
  <c r="U5" i="4"/>
  <c r="V5" i="4" s="1"/>
  <c r="U6" i="4"/>
  <c r="V6" i="4" s="1"/>
  <c r="U7" i="4"/>
  <c r="V7" i="4" s="1"/>
  <c r="U8" i="4"/>
  <c r="V8" i="4" s="1"/>
  <c r="U9" i="4"/>
  <c r="V9" i="4" s="1"/>
  <c r="U10" i="4"/>
  <c r="V10" i="4" s="1"/>
  <c r="U11" i="4"/>
  <c r="V11" i="4" s="1"/>
  <c r="U13" i="4"/>
  <c r="V13" i="4" s="1"/>
  <c r="U16" i="4"/>
  <c r="U2" i="4"/>
  <c r="V2" i="4" s="1"/>
  <c r="U4" i="4"/>
  <c r="A2" i="4" l="1"/>
  <c r="E2" i="4"/>
  <c r="I2" i="4"/>
  <c r="J2" i="4"/>
  <c r="A3" i="4"/>
  <c r="E3" i="4"/>
  <c r="I3" i="4"/>
  <c r="J3" i="4"/>
  <c r="A4" i="4"/>
  <c r="E4" i="4"/>
  <c r="I4" i="4"/>
  <c r="J4" i="4"/>
  <c r="A5" i="4"/>
  <c r="E5" i="4"/>
  <c r="I5" i="4"/>
  <c r="J5" i="4"/>
  <c r="B2" i="4" l="1"/>
  <c r="C2" i="4" s="1"/>
  <c r="B4" i="4"/>
  <c r="C4" i="4" s="1"/>
  <c r="B3" i="4"/>
  <c r="C3" i="4" s="1"/>
  <c r="B5" i="4"/>
  <c r="C5" i="4" s="1"/>
  <c r="J13" i="4"/>
  <c r="I13" i="4"/>
  <c r="E13" i="4"/>
  <c r="U12" i="4"/>
  <c r="V12" i="4" s="1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F5" i="4" l="1"/>
  <c r="F4" i="4"/>
  <c r="F3" i="4"/>
  <c r="F2" i="4"/>
  <c r="P15" i="4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U14" i="4" l="1"/>
  <c r="Q14" i="4"/>
  <c r="U15" i="4"/>
  <c r="Q15" i="4"/>
  <c r="B15" i="4" s="1"/>
  <c r="C15" i="4" s="1"/>
  <c r="G2" i="4"/>
  <c r="D2" i="4"/>
  <c r="H2" i="4" s="1"/>
  <c r="G3" i="4"/>
  <c r="D3" i="4"/>
  <c r="H3" i="4" s="1"/>
  <c r="G4" i="4"/>
  <c r="D4" i="4"/>
  <c r="H4" i="4" s="1"/>
  <c r="G5" i="4"/>
  <c r="D5" i="4"/>
  <c r="H5" i="4" s="1"/>
  <c r="F8" i="4"/>
  <c r="F9" i="4"/>
  <c r="F10" i="4"/>
  <c r="F11" i="4"/>
  <c r="F12" i="4"/>
  <c r="F6" i="4"/>
  <c r="B13" i="4"/>
  <c r="C13" i="4" s="1"/>
  <c r="B14" i="4"/>
  <c r="C14" i="4" s="1"/>
  <c r="B7" i="4"/>
  <c r="C7" i="4" s="1"/>
  <c r="F14" i="4" l="1"/>
  <c r="F13" i="4"/>
  <c r="D10" i="4"/>
  <c r="H10" i="4" s="1"/>
  <c r="G10" i="4"/>
  <c r="D9" i="4"/>
  <c r="H9" i="4" s="1"/>
  <c r="G9" i="4"/>
  <c r="D12" i="4"/>
  <c r="H12" i="4" s="1"/>
  <c r="G12" i="4"/>
  <c r="F7" i="4"/>
  <c r="D11" i="4"/>
  <c r="H11" i="4" s="1"/>
  <c r="G11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<sst xmlns="http://schemas.openxmlformats.org/spreadsheetml/2006/main" count="23" uniqueCount="21">
  <si>
    <t>Sr. No.</t>
  </si>
  <si>
    <t>Value</t>
  </si>
  <si>
    <t>Floor</t>
  </si>
  <si>
    <t>Total Floor</t>
  </si>
  <si>
    <t>Carpet area</t>
  </si>
  <si>
    <t xml:space="preserve">Sr. No. </t>
  </si>
  <si>
    <t>Rate on Carpet area</t>
  </si>
  <si>
    <t>Rate on Saleable area (20 + 20%)</t>
  </si>
  <si>
    <t>Saleable area (20 + 20%)</t>
  </si>
  <si>
    <t>Rate on Built up  area (20%)</t>
  </si>
  <si>
    <t>Built up area (30%)</t>
  </si>
  <si>
    <t>carpet</t>
  </si>
  <si>
    <t>saleable</t>
  </si>
  <si>
    <t>built up</t>
  </si>
  <si>
    <t>rate</t>
  </si>
  <si>
    <t>fmv</t>
  </si>
  <si>
    <t>bua</t>
  </si>
  <si>
    <t>22000 to 29000/- on ca</t>
  </si>
  <si>
    <t>yoc - 1983 - previous report</t>
  </si>
  <si>
    <t>mca</t>
  </si>
  <si>
    <t>s. no. 8. ground floor, shreenath apt., lokmanya tilak road extention, mulund east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</si>
</sst>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0" fillId="2" borderId="0" xfId="0" applyFill="1"/>
    <xf numFmtId="0" fontId="1" fillId="0" borderId="0" xfId="0" applyFont="1" applyFill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1</xdr:row>
      <xdr:rowOff>142874</xdr:rowOff>
    </xdr:from>
    <xdr:to>
      <xdr:col>16</xdr:col>
      <xdr:colOff>409575</xdr:colOff>
      <xdr:row>30</xdr:row>
      <xdr:rowOff>19049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850" y="333374"/>
          <a:ext cx="10093325" cy="5400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295275</xdr:colOff>
      <xdr:row>2</xdr:row>
      <xdr:rowOff>47625</xdr:rowOff>
    </xdr:from>
    <xdr:to>
      <xdr:col>19</xdr:col>
      <xdr:colOff>390525</xdr:colOff>
      <xdr:row>38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1330D6-024F-42C9-84C3-7B527643A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5" t="6873" r="9785" b="13452"/>
        <a:stretch>
          <a:fillRect/>
        </a:stretch>
      </xdr:blipFill>
      <xdr:spPr bwMode="auto">
        <a:xfrm>
          <a:off x="2124075" y="428625"/>
          <a:ext cx="9848850" cy="69246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1</xdr:row>
      <xdr:rowOff>114299</xdr:rowOff>
    </xdr:from>
    <xdr:to>
      <xdr:col>17</xdr:col>
      <xdr:colOff>104775</xdr:colOff>
      <xdr:row>32</xdr:row>
      <xdr:rowOff>28574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72D0BA-66D6-467B-A601-B6A9510E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5" t="7643" r="8704" b="12161"/>
        <a:stretch>
          <a:fillRect/>
        </a:stretch>
      </xdr:blipFill>
      <xdr:spPr bwMode="auto">
        <a:xfrm>
          <a:off x="295275" y="304799"/>
          <a:ext cx="10172700" cy="581977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1</xdr:row>
      <xdr:rowOff>0</xdr:rowOff>
    </xdr:from>
    <xdr:to>
      <xdr:col>14</xdr:col>
      <xdr:colOff>161925</xdr:colOff>
      <xdr:row>34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5DE09A-B7A7-4475-ADDC-BA52CE1D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8372475" cy="59912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27"/>
  <sheetViews>
    <sheetView tabSelected="1" topLeftCell="B1" zoomScaleNormal="100" workbookViewId="0">
      <selection activeCell="P26" sqref="P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85546875" style="10" customWidth="1"/>
    <col min="7" max="7" width="13.71093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140625" customWidth="1"/>
    <col min="15" max="15" width="8.42578125" customWidth="1"/>
    <col min="16" max="16" width="12.140625" customWidth="1"/>
    <col min="17" max="17" width="10.7109375" customWidth="1"/>
    <col min="18" max="18" width="16" customWidth="1"/>
    <col min="19" max="19" width="6" customWidth="1"/>
    <col min="20" max="20" width="6.28515625" customWidth="1"/>
    <col min="21" max="21" width="12.42578125" customWidth="1"/>
  </cols>
  <sheetData>
    <row r="1" spans="1:22" s="1" customFormat="1" ht="60" x14ac:dyDescent="0.25">
      <c r="A1" s="3" t="s">
        <v>0</v>
      </c>
      <c r="B1" s="3" t="s">
        <v>4</v>
      </c>
      <c r="C1" s="3" t="s">
        <v>10</v>
      </c>
      <c r="D1" s="3" t="s">
        <v>8</v>
      </c>
      <c r="E1" s="3" t="s">
        <v>1</v>
      </c>
      <c r="F1" s="12" t="s">
        <v>6</v>
      </c>
      <c r="G1" s="12" t="s">
        <v>9</v>
      </c>
      <c r="H1" s="12" t="s">
        <v>7</v>
      </c>
      <c r="I1" s="3" t="s">
        <v>2</v>
      </c>
      <c r="J1" s="3" t="s">
        <v>3</v>
      </c>
      <c r="N1" s="1" t="s">
        <v>5</v>
      </c>
      <c r="O1" t="s">
        <v>12</v>
      </c>
      <c r="P1" t="s">
        <v>13</v>
      </c>
      <c r="Q1" t="s">
        <v>11</v>
      </c>
      <c r="R1" s="2">
        <v>0</v>
      </c>
      <c r="S1" s="11"/>
      <c r="T1" s="1" t="s">
        <v>3</v>
      </c>
    </row>
    <row r="2" spans="1:22" ht="14.45" x14ac:dyDescent="0.35">
      <c r="A2" s="4">
        <f t="shared" ref="A2:A15" si="0">N2</f>
        <v>0</v>
      </c>
      <c r="B2" s="4">
        <f t="shared" ref="B2:B15" si="1">Q2</f>
        <v>64</v>
      </c>
      <c r="C2" s="4">
        <f>B2*1.5</f>
        <v>96</v>
      </c>
      <c r="D2" s="4">
        <f t="shared" ref="D2:D13" si="2">C2*1.2</f>
        <v>115.19999999999999</v>
      </c>
      <c r="E2" s="5">
        <f t="shared" ref="E2:E13" si="3">R2</f>
        <v>4000000</v>
      </c>
      <c r="F2" s="13">
        <f t="shared" ref="F2:F13" si="4">ROUND((E2/B2),0)</f>
        <v>62500</v>
      </c>
      <c r="G2" s="14">
        <f t="shared" ref="G2:G13" si="5">ROUND((E2/C2),0)</f>
        <v>41667</v>
      </c>
      <c r="H2" s="13">
        <f t="shared" ref="H2:H13" si="6">ROUND((E2/D2),0)</f>
        <v>34722</v>
      </c>
      <c r="I2" s="4">
        <f t="shared" ref="I2:I13" si="7">S2</f>
        <v>0</v>
      </c>
      <c r="J2" s="4">
        <f t="shared" ref="J2:J13" si="8">T2</f>
        <v>0</v>
      </c>
      <c r="O2">
        <v>0</v>
      </c>
      <c r="P2">
        <f t="shared" ref="P2:P8" si="9">O2/1.2</f>
        <v>0</v>
      </c>
      <c r="Q2">
        <v>64</v>
      </c>
      <c r="R2" s="2">
        <v>4000000</v>
      </c>
      <c r="S2" s="11"/>
      <c r="T2" s="11"/>
      <c r="U2" s="11">
        <f>P2/1.75</f>
        <v>0</v>
      </c>
      <c r="V2" s="11" t="e">
        <f>R2/U2</f>
        <v>#DIV/0!</v>
      </c>
    </row>
    <row r="3" spans="1:22" ht="14.45" x14ac:dyDescent="0.35">
      <c r="A3" s="4">
        <f t="shared" si="0"/>
        <v>0</v>
      </c>
      <c r="B3" s="4">
        <f t="shared" si="1"/>
        <v>150</v>
      </c>
      <c r="C3" s="4">
        <f t="shared" ref="C3:C15" si="10">B3*1.5</f>
        <v>225</v>
      </c>
      <c r="D3" s="4">
        <f t="shared" si="2"/>
        <v>270</v>
      </c>
      <c r="E3" s="5">
        <f t="shared" si="3"/>
        <v>7500000</v>
      </c>
      <c r="F3" s="13">
        <f t="shared" si="4"/>
        <v>50000</v>
      </c>
      <c r="G3" s="14">
        <f t="shared" si="5"/>
        <v>33333</v>
      </c>
      <c r="H3" s="13">
        <f t="shared" si="6"/>
        <v>27778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150</v>
      </c>
      <c r="R3" s="2">
        <v>7500000</v>
      </c>
      <c r="S3" s="11"/>
      <c r="T3" s="11"/>
      <c r="U3" s="11">
        <f t="shared" ref="U3:U16" si="11">P3/1.75</f>
        <v>0</v>
      </c>
      <c r="V3" s="11" t="e">
        <f t="shared" ref="V3:V13" si="12">R3/U3</f>
        <v>#DIV/0!</v>
      </c>
    </row>
    <row r="4" spans="1:22" ht="14.45" x14ac:dyDescent="0.35">
      <c r="A4" s="4">
        <f t="shared" si="0"/>
        <v>0</v>
      </c>
      <c r="B4" s="4">
        <f t="shared" si="1"/>
        <v>225</v>
      </c>
      <c r="C4" s="4">
        <f t="shared" si="10"/>
        <v>337.5</v>
      </c>
      <c r="D4" s="4">
        <f t="shared" si="2"/>
        <v>405</v>
      </c>
      <c r="E4" s="5">
        <f t="shared" si="3"/>
        <v>9000000</v>
      </c>
      <c r="F4" s="13">
        <f t="shared" si="4"/>
        <v>40000</v>
      </c>
      <c r="G4" s="14">
        <f t="shared" si="5"/>
        <v>26667</v>
      </c>
      <c r="H4" s="13">
        <f t="shared" si="6"/>
        <v>22222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225</v>
      </c>
      <c r="R4" s="2">
        <v>9000000</v>
      </c>
      <c r="S4" s="11"/>
      <c r="T4" s="11"/>
      <c r="U4" s="11">
        <f t="shared" si="11"/>
        <v>0</v>
      </c>
      <c r="V4" s="11">
        <f>R4/Q4</f>
        <v>40000</v>
      </c>
    </row>
    <row r="5" spans="1:22" x14ac:dyDescent="0.25">
      <c r="A5" s="4">
        <f t="shared" si="0"/>
        <v>0</v>
      </c>
      <c r="B5" s="4">
        <f t="shared" si="1"/>
        <v>0</v>
      </c>
      <c r="C5" s="4">
        <f t="shared" si="10"/>
        <v>0</v>
      </c>
      <c r="D5" s="4">
        <f t="shared" si="2"/>
        <v>0</v>
      </c>
      <c r="E5" s="5">
        <f t="shared" si="3"/>
        <v>0</v>
      </c>
      <c r="F5" s="14" t="e">
        <f t="shared" si="4"/>
        <v>#DIV/0!</v>
      </c>
      <c r="G5" s="13" t="e">
        <f t="shared" si="5"/>
        <v>#DIV/0!</v>
      </c>
      <c r="H5" s="13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f t="shared" ref="Q5:Q8" si="13">P5/1.3</f>
        <v>0</v>
      </c>
      <c r="R5" s="2">
        <v>0</v>
      </c>
      <c r="S5" s="11"/>
      <c r="T5" s="11"/>
      <c r="U5" s="11">
        <f t="shared" si="11"/>
        <v>0</v>
      </c>
      <c r="V5" s="8" t="e">
        <f t="shared" si="12"/>
        <v>#DIV/0!</v>
      </c>
    </row>
    <row r="6" spans="1:22" x14ac:dyDescent="0.25">
      <c r="A6" s="4">
        <f t="shared" si="0"/>
        <v>0</v>
      </c>
      <c r="B6" s="4">
        <f t="shared" si="1"/>
        <v>0</v>
      </c>
      <c r="C6" s="4">
        <f t="shared" si="10"/>
        <v>0</v>
      </c>
      <c r="D6" s="4">
        <f t="shared" si="2"/>
        <v>0</v>
      </c>
      <c r="E6" s="5">
        <f t="shared" si="3"/>
        <v>0</v>
      </c>
      <c r="F6" s="13" t="e">
        <f t="shared" si="4"/>
        <v>#DIV/0!</v>
      </c>
      <c r="G6" s="13" t="e">
        <f t="shared" si="5"/>
        <v>#DIV/0!</v>
      </c>
      <c r="H6" s="13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3"/>
        <v>0</v>
      </c>
      <c r="R6" s="2">
        <v>0</v>
      </c>
      <c r="S6" s="11"/>
      <c r="T6" s="11"/>
      <c r="U6" s="11">
        <f t="shared" si="11"/>
        <v>0</v>
      </c>
      <c r="V6" s="11" t="e">
        <f t="shared" si="12"/>
        <v>#DIV/0!</v>
      </c>
    </row>
    <row r="7" spans="1:22" x14ac:dyDescent="0.25">
      <c r="A7" s="4">
        <f t="shared" si="0"/>
        <v>0</v>
      </c>
      <c r="B7" s="4">
        <f t="shared" si="1"/>
        <v>0</v>
      </c>
      <c r="C7" s="4">
        <f t="shared" si="10"/>
        <v>0</v>
      </c>
      <c r="D7" s="4">
        <f t="shared" si="2"/>
        <v>0</v>
      </c>
      <c r="E7" s="5">
        <f t="shared" si="3"/>
        <v>0</v>
      </c>
      <c r="F7" s="14" t="e">
        <f t="shared" si="4"/>
        <v>#DIV/0!</v>
      </c>
      <c r="G7" s="13" t="e">
        <f t="shared" si="5"/>
        <v>#DIV/0!</v>
      </c>
      <c r="H7" s="13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3"/>
        <v>0</v>
      </c>
      <c r="R7" s="2">
        <v>0</v>
      </c>
      <c r="S7" s="11"/>
      <c r="T7" s="11"/>
      <c r="U7" s="11">
        <f t="shared" si="11"/>
        <v>0</v>
      </c>
      <c r="V7" s="11" t="e">
        <f t="shared" si="12"/>
        <v>#DIV/0!</v>
      </c>
    </row>
    <row r="8" spans="1:22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5">
        <f t="shared" si="3"/>
        <v>0</v>
      </c>
      <c r="F8" s="13" t="e">
        <f t="shared" si="4"/>
        <v>#DIV/0!</v>
      </c>
      <c r="G8" s="13" t="e">
        <f t="shared" si="5"/>
        <v>#DIV/0!</v>
      </c>
      <c r="H8" s="13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3"/>
        <v>0</v>
      </c>
      <c r="R8" s="2">
        <v>0</v>
      </c>
      <c r="S8" s="11"/>
      <c r="T8" s="11"/>
      <c r="U8" s="11">
        <f t="shared" si="11"/>
        <v>0</v>
      </c>
      <c r="V8" s="8" t="e">
        <f t="shared" si="12"/>
        <v>#DIV/0!</v>
      </c>
    </row>
    <row r="9" spans="1:22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5">
        <f t="shared" si="3"/>
        <v>0</v>
      </c>
      <c r="F9" s="13" t="e">
        <f t="shared" si="4"/>
        <v>#DIV/0!</v>
      </c>
      <c r="G9" s="13" t="e">
        <f t="shared" si="5"/>
        <v>#DIV/0!</v>
      </c>
      <c r="H9" s="13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ref="P9:P13" si="14">O9/1.2</f>
        <v>0</v>
      </c>
      <c r="Q9">
        <f t="shared" ref="Q9:Q13" si="15">P9/1.3</f>
        <v>0</v>
      </c>
      <c r="R9" s="2">
        <v>0</v>
      </c>
      <c r="S9" s="11"/>
      <c r="T9" s="11"/>
      <c r="U9" s="11">
        <f t="shared" si="11"/>
        <v>0</v>
      </c>
      <c r="V9" s="8" t="e">
        <f t="shared" si="12"/>
        <v>#DIV/0!</v>
      </c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13" t="e">
        <f t="shared" si="5"/>
        <v>#DIV/0!</v>
      </c>
      <c r="H10" s="13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4"/>
        <v>0</v>
      </c>
      <c r="Q10">
        <f t="shared" si="15"/>
        <v>0</v>
      </c>
      <c r="R10" s="2">
        <v>0</v>
      </c>
      <c r="S10" s="11"/>
      <c r="T10" s="11"/>
      <c r="U10" s="11">
        <f t="shared" si="11"/>
        <v>0</v>
      </c>
      <c r="V10" s="11" t="e">
        <f t="shared" si="12"/>
        <v>#DIV/0!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1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13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si="14"/>
        <v>0</v>
      </c>
      <c r="Q11">
        <f t="shared" si="15"/>
        <v>0</v>
      </c>
      <c r="R11" s="2">
        <v>0</v>
      </c>
      <c r="S11" s="11"/>
      <c r="T11" s="11"/>
      <c r="U11" s="11">
        <f t="shared" si="11"/>
        <v>0</v>
      </c>
      <c r="V11" s="8" t="e">
        <f t="shared" si="12"/>
        <v>#DIV/0!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13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4"/>
        <v>0</v>
      </c>
      <c r="Q12">
        <f t="shared" si="15"/>
        <v>0</v>
      </c>
      <c r="R12" s="2">
        <v>0</v>
      </c>
      <c r="S12" s="11"/>
      <c r="T12" s="11"/>
      <c r="U12" s="11">
        <f t="shared" si="11"/>
        <v>0</v>
      </c>
      <c r="V12" s="11" t="e">
        <f t="shared" si="12"/>
        <v>#DIV/0!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13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4"/>
        <v>0</v>
      </c>
      <c r="Q13">
        <f t="shared" si="15"/>
        <v>0</v>
      </c>
      <c r="R13" s="2">
        <v>0</v>
      </c>
      <c r="S13" s="11"/>
      <c r="T13" s="11"/>
      <c r="U13" s="11">
        <f t="shared" si="11"/>
        <v>0</v>
      </c>
      <c r="V13" s="11" t="e">
        <f t="shared" si="12"/>
        <v>#DIV/0!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6">C14*1.2</f>
        <v>0</v>
      </c>
      <c r="E14" s="5">
        <f t="shared" ref="E14:E15" si="17">R14</f>
        <v>0</v>
      </c>
      <c r="F14" s="9" t="e">
        <f t="shared" ref="F14:F15" si="18">ROUND((E14/B14),0)</f>
        <v>#DIV/0!</v>
      </c>
      <c r="G14" s="13" t="e">
        <f t="shared" ref="G14:G15" si="19">ROUND((E14/C14),0)</f>
        <v>#DIV/0!</v>
      </c>
      <c r="H14" s="4" t="e">
        <f t="shared" ref="H14:H15" si="20">ROUND((E14/D14),0)</f>
        <v>#DIV/0!</v>
      </c>
      <c r="I14" s="4">
        <f t="shared" ref="I14:I15" si="21">S14</f>
        <v>0</v>
      </c>
      <c r="J14" s="4">
        <f t="shared" ref="J14:J15" si="22">T14</f>
        <v>0</v>
      </c>
      <c r="O14">
        <v>0</v>
      </c>
      <c r="P14">
        <f t="shared" ref="P14:P15" si="23">O14/1.2</f>
        <v>0</v>
      </c>
      <c r="Q14">
        <f t="shared" ref="Q14:Q15" si="24">P14/1.3</f>
        <v>0</v>
      </c>
      <c r="R14" s="2">
        <v>0</v>
      </c>
      <c r="S14" s="11"/>
      <c r="T14" s="11"/>
      <c r="U14" s="11">
        <f t="shared" si="11"/>
        <v>0</v>
      </c>
      <c r="V14" s="11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6"/>
        <v>0</v>
      </c>
      <c r="E15" s="5">
        <f t="shared" si="17"/>
        <v>0</v>
      </c>
      <c r="F15" s="9" t="e">
        <f t="shared" si="18"/>
        <v>#DIV/0!</v>
      </c>
      <c r="G15" s="13" t="e">
        <f t="shared" si="19"/>
        <v>#DIV/0!</v>
      </c>
      <c r="H15" s="4" t="e">
        <f t="shared" si="20"/>
        <v>#DIV/0!</v>
      </c>
      <c r="I15" s="4">
        <f t="shared" si="21"/>
        <v>0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11"/>
      <c r="T15" s="11"/>
      <c r="U15" s="11">
        <f t="shared" si="11"/>
        <v>0</v>
      </c>
      <c r="V15" s="11"/>
    </row>
    <row r="16" spans="1:22" x14ac:dyDescent="0.25">
      <c r="R16" s="6"/>
      <c r="U16" s="11">
        <f t="shared" si="11"/>
        <v>0</v>
      </c>
    </row>
    <row r="18" spans="6:10" x14ac:dyDescent="0.25">
      <c r="F18" s="10" t="s">
        <v>20</v>
      </c>
    </row>
    <row r="19" spans="6:10" x14ac:dyDescent="0.25">
      <c r="F19" s="10" t="s">
        <v>16</v>
      </c>
      <c r="G19">
        <v>256</v>
      </c>
    </row>
    <row r="20" spans="6:10" x14ac:dyDescent="0.25">
      <c r="F20" s="10" t="s">
        <v>14</v>
      </c>
      <c r="G20">
        <v>37380</v>
      </c>
      <c r="I20" t="s">
        <v>19</v>
      </c>
      <c r="J20">
        <v>201</v>
      </c>
    </row>
    <row r="21" spans="6:10" x14ac:dyDescent="0.25">
      <c r="F21" s="10" t="s">
        <v>15</v>
      </c>
      <c r="G21">
        <f>G20*G19</f>
        <v>9569280</v>
      </c>
      <c r="I21" t="s">
        <v>14</v>
      </c>
      <c r="J21">
        <v>22000</v>
      </c>
    </row>
    <row r="22" spans="6:10" x14ac:dyDescent="0.25">
      <c r="J22">
        <f>J21*J20</f>
        <v>4422000</v>
      </c>
    </row>
    <row r="23" spans="6:10" x14ac:dyDescent="0.25">
      <c r="J23">
        <f>J22/G19</f>
        <v>17273.4375</v>
      </c>
    </row>
    <row r="26" spans="6:10" x14ac:dyDescent="0.25">
      <c r="F26" s="10" t="s">
        <v>17</v>
      </c>
    </row>
    <row r="27" spans="6:10" x14ac:dyDescent="0.25">
      <c r="F27" s="10" t="s">
        <v>18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L25" sqref="L25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4"/>
  <sheetViews>
    <sheetView zoomScaleNormal="100" workbookViewId="0">
      <selection activeCell="R16" sqref="R16"/>
    </sheetView>
  </sheetViews>
  <sheetFormatPr defaultRowHeight="15" x14ac:dyDescent="0.25"/>
  <sheetData>
    <row r="1" spans="1:18" x14ac:dyDescent="0.25">
      <c r="A1" s="7"/>
    </row>
    <row r="14" spans="1:18" x14ac:dyDescent="0.25">
      <c r="R14">
        <f>18000/0.04*12</f>
        <v>5400000</v>
      </c>
    </row>
    <row r="15" spans="1:18" x14ac:dyDescent="0.25">
      <c r="R15">
        <f>R14/225</f>
        <v>24000</v>
      </c>
    </row>
    <row r="33" ht="9" customHeight="1" x14ac:dyDescent="0.25"/>
    <row r="34" ht="14.45" hidden="1" x14ac:dyDescent="0.35"/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D1" zoomScaleNormal="100" workbookViewId="0">
      <selection activeCell="D3" sqref="D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t="14.45" hidden="1" x14ac:dyDescent="0.3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C1" zoomScaleNormal="100" workbookViewId="0">
      <selection activeCell="C2" sqref="C2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I25" sqref="I25"/>
    </sheetView>
  </sheetViews>
  <sheetFormatPr defaultRowHeight="15" x14ac:dyDescent="0.25"/>
  <sheetData>
    <row r="1" spans="1:1" x14ac:dyDescent="0.35">
      <c r="A1" s="7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2024-01-17T06:52:00Z</dcterms:modified>
</cp:coreProperties>
</file>