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njit Maurya\Shop\"/>
    </mc:Choice>
  </mc:AlternateContent>
  <xr:revisionPtr revIDLastSave="0" documentId="13_ncr:1_{8BD6D235-B7CA-426D-87F6-13D338B8581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Q10" i="4"/>
  <c r="Q4" i="4"/>
  <c r="W10" i="4"/>
  <c r="C3" i="4"/>
  <c r="C5" i="4"/>
  <c r="C6" i="4"/>
  <c r="C7" i="4"/>
  <c r="C11" i="4"/>
  <c r="C12" i="4"/>
  <c r="C13" i="4"/>
  <c r="C14" i="4"/>
  <c r="C15" i="4"/>
  <c r="C2" i="4"/>
  <c r="I19" i="4"/>
  <c r="V3" i="4" l="1"/>
  <c r="V11" i="4"/>
  <c r="V12" i="4"/>
  <c r="V13" i="4"/>
  <c r="V14" i="4"/>
  <c r="V15" i="4"/>
  <c r="U3" i="4"/>
  <c r="U4" i="4"/>
  <c r="V4" i="4" s="1"/>
  <c r="U5" i="4"/>
  <c r="V5" i="4" s="1"/>
  <c r="U6" i="4"/>
  <c r="V6" i="4" s="1"/>
  <c r="U7" i="4"/>
  <c r="V7" i="4" s="1"/>
  <c r="U8" i="4"/>
  <c r="V8" i="4" s="1"/>
  <c r="U9" i="4"/>
  <c r="V9" i="4" s="1"/>
  <c r="U11" i="4"/>
  <c r="U12" i="4"/>
  <c r="U13" i="4"/>
  <c r="U14" i="4"/>
  <c r="U15" i="4"/>
  <c r="U22" i="4"/>
  <c r="U23" i="4"/>
  <c r="V2" i="4"/>
  <c r="U2" i="4"/>
  <c r="H28" i="4" l="1"/>
  <c r="Q12" i="4" l="1"/>
  <c r="P12" i="4"/>
  <c r="P11" i="4"/>
  <c r="Q11" i="4" s="1"/>
  <c r="U10" i="4"/>
  <c r="V10" i="4" s="1"/>
  <c r="P9" i="4"/>
  <c r="P8" i="4"/>
  <c r="P7" i="4"/>
  <c r="P6" i="4"/>
  <c r="P5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<sst xmlns="http://schemas.openxmlformats.org/spreadsheetml/2006/main" count="37" uniqueCount="32">
  <si>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</si>
  <si>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</si>
  <si>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</si>
  <si>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</si>
  <si>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</si>
  <si>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</si>
  <si>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</si>
  <si>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</si>
  <si>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</si>
  <si>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</si>
  <si>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</si>
  <si>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</si>
  <si>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shop no. 2, ground floor, said darshan chsl. Sector 14 koparkhairane</t>
  </si>
  <si>
    <t>bua</t>
  </si>
  <si>
    <t>agreement - 29.02.2012</t>
  </si>
  <si>
    <t>av</t>
  </si>
  <si>
    <t>sd</t>
  </si>
  <si>
    <t>rd</t>
  </si>
  <si>
    <t>BV</t>
  </si>
  <si>
    <t>mv</t>
  </si>
  <si>
    <t>sector 14</t>
  </si>
  <si>
    <t>11.05.23</t>
  </si>
  <si>
    <t>mca</t>
  </si>
  <si>
    <t>fmv</t>
  </si>
  <si>
    <t>loading - 88%</t>
  </si>
  <si>
    <t>ls - 60 lakhs</t>
  </si>
  <si>
    <t>loft</t>
  </si>
  <si>
    <t>5'</t>
  </si>
  <si>
    <t>11'</t>
  </si>
  <si>
    <t>Built up area (88%)</t>
  </si>
  <si>
    <t>rate on mca</t>
  </si>
  <si>
    <t>oc - 2004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</si>
</sst>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249727</xdr:colOff>
      <xdr:row>40</xdr:row>
      <xdr:rowOff>48631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9AC56-C394-43D5-8C0D-CDCBC1B2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0127" cy="7211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363957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FEAE3-02F3-4F8A-A1D3-691F6B201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84757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535346</xdr:colOff>
      <xdr:row>38</xdr:row>
      <xdr:rowOff>58095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8C5AE-1D55-4337-A9F1-7542E960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46546" cy="6773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116273</xdr:colOff>
      <xdr:row>48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43FD0-DB2A-4D33-B4F3-7B5E7490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137073" cy="7849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59115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8B4A1-048D-413D-8360-B975EFF7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079915" cy="7144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497071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AB8A5-A504-405A-816A-887882A5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89071" cy="7430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497071</xdr:colOff>
      <xdr:row>35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C5CD1-5F19-463B-A905-3F2570DA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89071" cy="6573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192994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0C634-24CB-4CDE-9BA3-D2AB4BF6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71394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29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24</v>
      </c>
    </row>
    <row r="2" spans="1:23" x14ac:dyDescent="0.25">
      <c r="A2" s="4">
        <f t="shared" ref="A2:A15" si="0">N2</f>
        <v>0</v>
      </c>
      <c r="B2" s="4">
        <f t="shared" ref="B2:B15" si="1">Q2</f>
        <v>400</v>
      </c>
      <c r="C2" s="4">
        <f>B2*1.88</f>
        <v>752</v>
      </c>
      <c r="D2" s="4">
        <f t="shared" ref="D2:D13" si="2">C2*1.2</f>
        <v>902.4</v>
      </c>
      <c r="E2" s="5">
        <f t="shared" ref="E2:E13" si="3">R2</f>
        <v>33000000</v>
      </c>
      <c r="F2" s="10">
        <f t="shared" ref="F2:F13" si="4">ROUND((E2/B2),0)</f>
        <v>82500</v>
      </c>
      <c r="G2" s="10">
        <f t="shared" ref="G2:G13" si="5">ROUND((E2/C2),0)</f>
        <v>43883</v>
      </c>
      <c r="H2" s="10">
        <f t="shared" ref="H2:H13" si="6">ROUND((E2/D2),0)</f>
        <v>36569</v>
      </c>
      <c r="I2" s="4" t="e">
        <f>#REF!</f>
        <v>#REF!</v>
      </c>
      <c r="J2" s="4" t="str">
        <f t="shared" ref="J2:J13" si="7">S2</f>
        <v>sector 14</v>
      </c>
      <c r="O2">
        <v>0</v>
      </c>
      <c r="P2">
        <f t="shared" ref="P2:P12" si="8">O2/1.2</f>
        <v>0</v>
      </c>
      <c r="Q2">
        <v>400</v>
      </c>
      <c r="R2" s="2">
        <v>33000000</v>
      </c>
      <c r="S2" s="8" t="s">
        <v>20</v>
      </c>
      <c r="T2" s="8"/>
      <c r="U2">
        <f>Q2*1.88</f>
        <v>752</v>
      </c>
      <c r="V2">
        <f>R2/U2</f>
        <v>43882.978723404252</v>
      </c>
    </row>
    <row r="3" spans="1:23" x14ac:dyDescent="0.25">
      <c r="A3" s="4">
        <f t="shared" si="0"/>
        <v>0</v>
      </c>
      <c r="B3" s="4">
        <f t="shared" si="1"/>
        <v>340</v>
      </c>
      <c r="C3" s="4">
        <f t="shared" ref="C3:C15" si="9">B3*1.88</f>
        <v>639.19999999999993</v>
      </c>
      <c r="D3" s="4">
        <f t="shared" si="2"/>
        <v>767.03999999999985</v>
      </c>
      <c r="E3" s="16">
        <f t="shared" si="3"/>
        <v>31000000</v>
      </c>
      <c r="F3" s="10">
        <f t="shared" si="4"/>
        <v>91176</v>
      </c>
      <c r="G3" s="10">
        <f t="shared" si="5"/>
        <v>48498</v>
      </c>
      <c r="H3" s="10">
        <f t="shared" si="6"/>
        <v>40415</v>
      </c>
      <c r="I3" s="4" t="e">
        <f>#REF!</f>
        <v>#REF!</v>
      </c>
      <c r="J3" s="4" t="str">
        <f t="shared" si="7"/>
        <v>sector 14</v>
      </c>
      <c r="O3">
        <v>0</v>
      </c>
      <c r="P3">
        <f t="shared" si="8"/>
        <v>0</v>
      </c>
      <c r="Q3">
        <v>340</v>
      </c>
      <c r="R3" s="2">
        <v>31000000</v>
      </c>
      <c r="S3" s="8" t="s">
        <v>20</v>
      </c>
      <c r="T3" s="8"/>
      <c r="U3">
        <f t="shared" ref="U3:U23" si="10">Q3*1.88</f>
        <v>639.19999999999993</v>
      </c>
      <c r="V3">
        <f t="shared" ref="V3:V15" si="11">R3/U3</f>
        <v>48498.122653316648</v>
      </c>
    </row>
    <row r="4" spans="1:23" x14ac:dyDescent="0.25">
      <c r="A4" s="4">
        <f t="shared" si="0"/>
        <v>0</v>
      </c>
      <c r="B4" s="4">
        <f t="shared" si="1"/>
        <v>0</v>
      </c>
      <c r="C4" s="4">
        <f t="shared" si="9"/>
        <v>0</v>
      </c>
      <c r="D4" s="4">
        <f t="shared" si="2"/>
        <v>0</v>
      </c>
      <c r="E4" s="16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 t="str">
        <f t="shared" si="7"/>
        <v>11.05.23</v>
      </c>
      <c r="O4">
        <v>0</v>
      </c>
      <c r="P4">
        <v>0</v>
      </c>
      <c r="Q4">
        <f>P4/1.2</f>
        <v>0</v>
      </c>
      <c r="R4" s="2">
        <v>0</v>
      </c>
      <c r="S4" s="8" t="s">
        <v>21</v>
      </c>
      <c r="T4" s="8"/>
      <c r="U4">
        <f t="shared" si="10"/>
        <v>0</v>
      </c>
      <c r="V4" t="e">
        <f t="shared" si="11"/>
        <v>#DIV/0!</v>
      </c>
    </row>
    <row r="5" spans="1:23" x14ac:dyDescent="0.25">
      <c r="A5" s="4">
        <f t="shared" si="0"/>
        <v>0</v>
      </c>
      <c r="B5" s="4">
        <f t="shared" si="1"/>
        <v>300</v>
      </c>
      <c r="C5" s="4">
        <f t="shared" si="9"/>
        <v>564</v>
      </c>
      <c r="D5" s="4">
        <f t="shared" si="2"/>
        <v>676.8</v>
      </c>
      <c r="E5" s="16">
        <f t="shared" si="3"/>
        <v>12000000</v>
      </c>
      <c r="F5" s="10">
        <f t="shared" si="4"/>
        <v>40000</v>
      </c>
      <c r="G5" s="10">
        <f t="shared" si="5"/>
        <v>21277</v>
      </c>
      <c r="H5" s="10">
        <f t="shared" si="6"/>
        <v>17730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300</v>
      </c>
      <c r="R5" s="2">
        <v>12000000</v>
      </c>
      <c r="S5" s="8"/>
      <c r="T5" s="8"/>
      <c r="U5">
        <f t="shared" si="10"/>
        <v>564</v>
      </c>
      <c r="V5">
        <f t="shared" si="11"/>
        <v>21276.59574468085</v>
      </c>
    </row>
    <row r="6" spans="1:23" x14ac:dyDescent="0.25">
      <c r="A6" s="4">
        <f t="shared" si="0"/>
        <v>0</v>
      </c>
      <c r="B6" s="4">
        <f t="shared" si="1"/>
        <v>441</v>
      </c>
      <c r="C6" s="4">
        <f t="shared" si="9"/>
        <v>829.07999999999993</v>
      </c>
      <c r="D6" s="4">
        <f t="shared" si="2"/>
        <v>994.89599999999984</v>
      </c>
      <c r="E6" s="16">
        <f t="shared" si="3"/>
        <v>12500000</v>
      </c>
      <c r="F6" s="15">
        <f t="shared" si="4"/>
        <v>28345</v>
      </c>
      <c r="G6" s="10">
        <f t="shared" si="5"/>
        <v>15077</v>
      </c>
      <c r="H6" s="10">
        <f t="shared" si="6"/>
        <v>12564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441</v>
      </c>
      <c r="R6" s="2">
        <v>12500000</v>
      </c>
      <c r="S6" s="8"/>
      <c r="T6" s="8"/>
      <c r="U6">
        <f t="shared" si="10"/>
        <v>829.07999999999993</v>
      </c>
      <c r="V6">
        <f t="shared" si="11"/>
        <v>15076.952766922373</v>
      </c>
    </row>
    <row r="7" spans="1:23" x14ac:dyDescent="0.25">
      <c r="A7" s="4">
        <f t="shared" si="0"/>
        <v>0</v>
      </c>
      <c r="B7" s="4">
        <f t="shared" si="1"/>
        <v>300</v>
      </c>
      <c r="C7" s="4">
        <f t="shared" si="9"/>
        <v>564</v>
      </c>
      <c r="D7" s="4">
        <f t="shared" si="2"/>
        <v>676.8</v>
      </c>
      <c r="E7" s="16">
        <f t="shared" si="3"/>
        <v>7000000</v>
      </c>
      <c r="F7" s="10">
        <f t="shared" si="4"/>
        <v>23333</v>
      </c>
      <c r="G7" s="10">
        <f t="shared" si="5"/>
        <v>12411</v>
      </c>
      <c r="H7" s="10">
        <f t="shared" si="6"/>
        <v>10343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300</v>
      </c>
      <c r="R7" s="2">
        <v>7000000</v>
      </c>
      <c r="S7" s="8"/>
      <c r="T7" s="8"/>
      <c r="U7">
        <f t="shared" si="10"/>
        <v>564</v>
      </c>
      <c r="V7">
        <f t="shared" si="11"/>
        <v>12411.347517730497</v>
      </c>
    </row>
    <row r="8" spans="1:23" x14ac:dyDescent="0.25">
      <c r="A8" s="4">
        <f t="shared" si="0"/>
        <v>0</v>
      </c>
      <c r="B8" s="4">
        <f t="shared" si="1"/>
        <v>145</v>
      </c>
      <c r="C8" s="4">
        <f t="shared" si="9"/>
        <v>272.59999999999997</v>
      </c>
      <c r="D8" s="4">
        <f t="shared" si="2"/>
        <v>327.11999999999995</v>
      </c>
      <c r="E8" s="16">
        <f t="shared" si="3"/>
        <v>5500000</v>
      </c>
      <c r="F8" s="10">
        <f t="shared" si="4"/>
        <v>37931</v>
      </c>
      <c r="G8" s="10">
        <f t="shared" si="5"/>
        <v>20176</v>
      </c>
      <c r="H8" s="10">
        <f t="shared" si="6"/>
        <v>16813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145</v>
      </c>
      <c r="R8" s="2">
        <v>5500000</v>
      </c>
      <c r="S8" s="8"/>
      <c r="T8" s="8"/>
      <c r="U8">
        <f t="shared" si="10"/>
        <v>272.59999999999997</v>
      </c>
      <c r="V8">
        <f t="shared" si="11"/>
        <v>20176.082171680118</v>
      </c>
    </row>
    <row r="9" spans="1:23" x14ac:dyDescent="0.25">
      <c r="A9" s="4">
        <f t="shared" si="0"/>
        <v>0</v>
      </c>
      <c r="B9" s="4">
        <f t="shared" si="1"/>
        <v>290</v>
      </c>
      <c r="C9" s="4">
        <f t="shared" si="9"/>
        <v>545.19999999999993</v>
      </c>
      <c r="D9" s="4">
        <f t="shared" si="2"/>
        <v>654.2399999999999</v>
      </c>
      <c r="E9" s="16">
        <f t="shared" si="3"/>
        <v>7500000</v>
      </c>
      <c r="F9" s="15">
        <f t="shared" si="4"/>
        <v>25862</v>
      </c>
      <c r="G9" s="10">
        <f t="shared" si="5"/>
        <v>13756</v>
      </c>
      <c r="H9" s="10">
        <f t="shared" si="6"/>
        <v>11464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290</v>
      </c>
      <c r="R9" s="2">
        <v>7500000</v>
      </c>
      <c r="S9" s="8"/>
      <c r="T9" s="8"/>
      <c r="U9">
        <f t="shared" si="10"/>
        <v>545.19999999999993</v>
      </c>
      <c r="V9">
        <f t="shared" si="11"/>
        <v>13756.419662509172</v>
      </c>
    </row>
    <row r="10" spans="1:23" x14ac:dyDescent="0.25">
      <c r="A10" s="4">
        <f t="shared" si="0"/>
        <v>0</v>
      </c>
      <c r="B10" s="4">
        <f t="shared" si="1"/>
        <v>293.33333333333337</v>
      </c>
      <c r="C10" s="4">
        <f t="shared" si="9"/>
        <v>551.4666666666667</v>
      </c>
      <c r="D10" s="4">
        <f t="shared" si="2"/>
        <v>661.76</v>
      </c>
      <c r="E10" s="16">
        <f t="shared" si="3"/>
        <v>9500000</v>
      </c>
      <c r="F10" s="15">
        <f t="shared" si="4"/>
        <v>32386</v>
      </c>
      <c r="G10" s="10">
        <f t="shared" si="5"/>
        <v>17227</v>
      </c>
      <c r="H10" s="10">
        <f t="shared" si="6"/>
        <v>14356</v>
      </c>
      <c r="I10" s="4" t="e">
        <f>#REF!</f>
        <v>#REF!</v>
      </c>
      <c r="J10" s="4">
        <f t="shared" si="7"/>
        <v>0</v>
      </c>
      <c r="O10">
        <v>0</v>
      </c>
      <c r="P10">
        <v>352</v>
      </c>
      <c r="Q10">
        <f>P10/1.2</f>
        <v>293.33333333333337</v>
      </c>
      <c r="R10" s="2">
        <v>9500000</v>
      </c>
      <c r="S10" s="8"/>
      <c r="T10" s="8"/>
      <c r="U10">
        <f t="shared" si="10"/>
        <v>551.4666666666667</v>
      </c>
      <c r="V10">
        <f t="shared" si="11"/>
        <v>17226.78916827853</v>
      </c>
      <c r="W10">
        <f>P10/1.2</f>
        <v>293.33333333333337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2">P11/1.2</f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0"/>
        <v>0</v>
      </c>
      <c r="V15" t="e">
        <f t="shared" si="11"/>
        <v>#DIV/0!</v>
      </c>
    </row>
    <row r="17" spans="7:24" x14ac:dyDescent="0.25">
      <c r="G17" t="s">
        <v>12</v>
      </c>
    </row>
    <row r="18" spans="7:24" x14ac:dyDescent="0.25">
      <c r="G18" t="s">
        <v>22</v>
      </c>
      <c r="H18">
        <v>197</v>
      </c>
    </row>
    <row r="19" spans="7:24" x14ac:dyDescent="0.25">
      <c r="G19" t="s">
        <v>13</v>
      </c>
      <c r="H19">
        <v>370</v>
      </c>
      <c r="I19">
        <f>H19/P20</f>
        <v>1.8781725888324874</v>
      </c>
    </row>
    <row r="20" spans="7:24" x14ac:dyDescent="0.25">
      <c r="G20" t="s">
        <v>30</v>
      </c>
      <c r="H20">
        <v>30600</v>
      </c>
      <c r="O20" t="s">
        <v>22</v>
      </c>
      <c r="P20">
        <v>197</v>
      </c>
      <c r="Q20" t="s">
        <v>28</v>
      </c>
    </row>
    <row r="21" spans="7:24" x14ac:dyDescent="0.25">
      <c r="G21" t="s">
        <v>23</v>
      </c>
      <c r="H21">
        <f>H20*H18</f>
        <v>6028200</v>
      </c>
      <c r="O21" t="s">
        <v>26</v>
      </c>
      <c r="P21">
        <v>197</v>
      </c>
      <c r="Q21" t="s">
        <v>27</v>
      </c>
    </row>
    <row r="22" spans="7:24" x14ac:dyDescent="0.25">
      <c r="G22" s="6"/>
      <c r="H22" s="6"/>
      <c r="U22">
        <f t="shared" si="10"/>
        <v>0</v>
      </c>
    </row>
    <row r="23" spans="7:24" x14ac:dyDescent="0.25">
      <c r="U23">
        <f t="shared" si="10"/>
        <v>0</v>
      </c>
    </row>
    <row r="24" spans="7:24" x14ac:dyDescent="0.25">
      <c r="G24" t="s">
        <v>14</v>
      </c>
      <c r="J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1490000</v>
      </c>
      <c r="J25" t="s">
        <v>31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113500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22700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f>H27+H26+H25</f>
        <v>1626200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v>2270000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2023-12-18T12:23:37Z</dcterms:modified>
</cp:coreProperties>
</file>