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ngesh  Naik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  <sheet name="MB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14" i="25"/>
  <c r="I21" i="41"/>
  <c r="I20" i="41"/>
  <c r="J26" i="41"/>
  <c r="I25" i="41"/>
  <c r="I24" i="41"/>
  <c r="I26" i="41" s="1"/>
  <c r="J17" i="41"/>
  <c r="I17" i="41"/>
  <c r="I13" i="41"/>
  <c r="I6" i="41"/>
  <c r="I7" i="41"/>
  <c r="I8" i="41"/>
  <c r="I9" i="41"/>
  <c r="I10" i="41"/>
  <c r="I11" i="41"/>
  <c r="I12" i="41"/>
  <c r="H20" i="41"/>
  <c r="H19" i="41"/>
  <c r="I16" i="41"/>
  <c r="I15" i="41"/>
  <c r="I14" i="41"/>
  <c r="I5" i="41" l="1"/>
  <c r="C18" i="25" l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<sst xmlns="http://schemas.openxmlformats.org/spreadsheetml/2006/main" count="129" uniqueCount="99">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</sst>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40500</v>
      </c>
      <c r="D5" s="57" t="s">
        <v>61</v>
      </c>
      <c r="E5" s="58">
        <f>ROUND(C5/10.764,0)</f>
        <v>3763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20900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19600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0.19</v>
      </c>
      <c r="D8" s="102">
        <f>1-C8</f>
        <v>0.81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15876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36776</v>
      </c>
      <c r="D10" s="57" t="s">
        <v>61</v>
      </c>
      <c r="E10" s="58">
        <f>ROUND(C10/10.764,0)</f>
        <v>3417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19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41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1065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3639105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2130000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G18" sqref="G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19</v>
      </c>
      <c r="D7" s="25"/>
      <c r="F7" s="118"/>
      <c r="G7" s="78"/>
    </row>
    <row r="8" spans="1:8">
      <c r="A8" s="15" t="s">
        <v>18</v>
      </c>
      <c r="B8" s="24"/>
      <c r="C8" s="25">
        <f>C9-C7</f>
        <v>41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28.5</v>
      </c>
      <c r="D10" s="25"/>
      <c r="F10" s="78"/>
      <c r="G10" s="78"/>
    </row>
    <row r="11" spans="1:8">
      <c r="A11" s="15"/>
      <c r="B11" s="26"/>
      <c r="C11" s="27">
        <f>C10%</f>
        <v>0.28499999999999998</v>
      </c>
      <c r="D11" s="27"/>
      <c r="F11" s="78"/>
      <c r="G11" s="78"/>
    </row>
    <row r="12" spans="1:8">
      <c r="A12" s="15" t="s">
        <v>21</v>
      </c>
      <c r="B12" s="19"/>
      <c r="C12" s="20">
        <f>C6*C11</f>
        <v>570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1430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3930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1065</v>
      </c>
      <c r="D18" s="76"/>
      <c r="E18" s="77"/>
      <c r="F18" s="119"/>
      <c r="G18" s="78"/>
    </row>
    <row r="19" spans="1:9">
      <c r="A19" s="15"/>
      <c r="B19" s="6"/>
      <c r="C19" s="30">
        <f>C18*C16</f>
        <v>4185450</v>
      </c>
      <c r="D19" s="78" t="s">
        <v>68</v>
      </c>
      <c r="E19" s="30"/>
      <c r="F19" s="78"/>
      <c r="G19" s="78"/>
      <c r="I19" s="61"/>
    </row>
    <row r="20" spans="1:9">
      <c r="A20" s="15"/>
      <c r="B20" s="125">
        <f>C20*0.8</f>
        <v>3180942</v>
      </c>
      <c r="C20" s="31">
        <f>C19*95%</f>
        <v>3976177.5</v>
      </c>
      <c r="D20" s="78" t="s">
        <v>24</v>
      </c>
      <c r="E20" s="31"/>
      <c r="F20" s="78"/>
      <c r="G20" s="78"/>
    </row>
    <row r="21" spans="1:9">
      <c r="A21" s="15"/>
      <c r="C21" s="31">
        <f>C19*80%</f>
        <v>3348360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2130000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8719.6875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/>
      <c r="D29" s="120"/>
    </row>
    <row r="30" spans="1:9">
      <c r="C30"/>
      <c r="D30" s="120"/>
    </row>
    <row r="31" spans="1:9">
      <c r="C31"/>
      <c r="D31" s="120"/>
      <c r="E31" s="120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 s="120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N20" sqref="N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K38" sqref="K38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J26"/>
  <sheetViews>
    <sheetView topLeftCell="A10" workbookViewId="0">
      <selection activeCell="I26" sqref="I26"/>
    </sheetView>
  </sheetViews>
  <sheetFormatPr defaultRowHeight="15"/>
  <sheetData>
    <row r="5" spans="7:9">
      <c r="G5">
        <v>18.899999999999999</v>
      </c>
      <c r="H5">
        <v>9.9</v>
      </c>
      <c r="I5">
        <f>H5*G5</f>
        <v>187.10999999999999</v>
      </c>
    </row>
    <row r="6" spans="7:9">
      <c r="G6">
        <v>8.6</v>
      </c>
      <c r="H6">
        <v>11.4</v>
      </c>
      <c r="I6" s="75">
        <f t="shared" ref="I6:I12" si="0">H6*G6</f>
        <v>98.039999999999992</v>
      </c>
    </row>
    <row r="7" spans="7:9">
      <c r="G7">
        <v>14.1</v>
      </c>
      <c r="H7">
        <v>9.6</v>
      </c>
      <c r="I7" s="75">
        <f t="shared" si="0"/>
        <v>135.35999999999999</v>
      </c>
    </row>
    <row r="8" spans="7:9">
      <c r="G8">
        <v>8.6999999999999993</v>
      </c>
      <c r="H8">
        <v>10.5</v>
      </c>
      <c r="I8" s="75">
        <f t="shared" si="0"/>
        <v>91.35</v>
      </c>
    </row>
    <row r="9" spans="7:9">
      <c r="G9">
        <v>6.7</v>
      </c>
      <c r="H9">
        <v>4.2</v>
      </c>
      <c r="I9" s="75">
        <f t="shared" si="0"/>
        <v>28.14</v>
      </c>
    </row>
    <row r="10" spans="7:9">
      <c r="G10">
        <v>7.1</v>
      </c>
      <c r="H10">
        <v>7.8</v>
      </c>
      <c r="I10" s="75">
        <f t="shared" si="0"/>
        <v>55.379999999999995</v>
      </c>
    </row>
    <row r="11" spans="7:9">
      <c r="G11">
        <v>11.6</v>
      </c>
      <c r="H11">
        <v>3.8</v>
      </c>
      <c r="I11" s="75">
        <f t="shared" si="0"/>
        <v>44.08</v>
      </c>
    </row>
    <row r="12" spans="7:9">
      <c r="G12">
        <v>4.5999999999999996</v>
      </c>
      <c r="H12">
        <v>3.9</v>
      </c>
      <c r="I12" s="75">
        <f t="shared" si="0"/>
        <v>17.939999999999998</v>
      </c>
    </row>
    <row r="13" spans="7:9">
      <c r="I13">
        <f>SUM(I5:I12)</f>
        <v>657.40000000000009</v>
      </c>
    </row>
    <row r="14" spans="7:9">
      <c r="G14">
        <v>4.1100000000000003</v>
      </c>
      <c r="H14">
        <v>18.07</v>
      </c>
      <c r="I14">
        <f>H14*G14</f>
        <v>74.267700000000005</v>
      </c>
    </row>
    <row r="15" spans="7:9">
      <c r="G15">
        <v>4.2</v>
      </c>
      <c r="H15">
        <v>7.3</v>
      </c>
      <c r="I15" s="75">
        <f>H15*G15</f>
        <v>30.66</v>
      </c>
    </row>
    <row r="16" spans="7:9">
      <c r="I16" s="75">
        <f>SUM(I14:I15)</f>
        <v>104.9277</v>
      </c>
    </row>
    <row r="17" spans="7:10">
      <c r="I17" s="120">
        <f>I13+I16</f>
        <v>762.32770000000005</v>
      </c>
      <c r="J17" s="120">
        <f>I17*1.2</f>
        <v>914.79324000000008</v>
      </c>
    </row>
    <row r="19" spans="7:10">
      <c r="G19">
        <v>79.55</v>
      </c>
      <c r="H19" s="124">
        <f>G19*10.764</f>
        <v>856.2761999999999</v>
      </c>
    </row>
    <row r="20" spans="7:10">
      <c r="G20">
        <v>48.5</v>
      </c>
      <c r="H20" s="124">
        <f>G20*10.764</f>
        <v>522.05399999999997</v>
      </c>
      <c r="I20" s="120">
        <f>H20*0.4</f>
        <v>208.82159999999999</v>
      </c>
    </row>
    <row r="21" spans="7:10">
      <c r="I21" s="124">
        <f>H19+I20</f>
        <v>1065.0978</v>
      </c>
    </row>
    <row r="24" spans="7:10">
      <c r="G24">
        <v>8.8000000000000007</v>
      </c>
      <c r="H24">
        <v>34.299999999999997</v>
      </c>
      <c r="I24">
        <f>H24*G24</f>
        <v>301.83999999999997</v>
      </c>
    </row>
    <row r="25" spans="7:10">
      <c r="G25">
        <v>7.3</v>
      </c>
      <c r="H25">
        <v>19.600000000000001</v>
      </c>
      <c r="I25" s="75">
        <f>H25*G25</f>
        <v>143.08000000000001</v>
      </c>
    </row>
    <row r="26" spans="7:10">
      <c r="I26">
        <f>SUM(I24:I25)</f>
        <v>444.91999999999996</v>
      </c>
      <c r="J26">
        <f>I26*1.2</f>
        <v>533.90399999999988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2023-12-13T10:13:21Z</dcterms:modified>
</cp:coreProperties>
</file>