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E26B3E6-A6A9-47C6-9829-B7E329176CD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  <sheet name="Sheet10" sheetId="13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6" i="1" l="1"/>
  <c r="D20" i="1"/>
  <c r="D10" i="1"/>
  <c r="D11" i="1" s="1"/>
  <c r="D8" i="1"/>
  <c r="D6" i="1"/>
  <c r="D5" i="1"/>
  <c r="D14" i="1" s="1"/>
  <c r="I52" i="1"/>
  <c r="H52" i="1"/>
  <c r="G52" i="1"/>
  <c r="J51" i="1"/>
  <c r="I51" i="1"/>
  <c r="H51" i="1"/>
  <c r="G51" i="1"/>
  <c r="J50" i="1"/>
  <c r="I50" i="1"/>
  <c r="H50" i="1"/>
  <c r="G50" i="1"/>
  <c r="J49" i="1"/>
  <c r="I49" i="1"/>
  <c r="H49" i="1"/>
  <c r="G49" i="1"/>
  <c r="J48" i="1"/>
  <c r="I48" i="1"/>
  <c r="H48" i="1"/>
  <c r="G48" i="1"/>
  <c r="J47" i="1"/>
  <c r="I47" i="1"/>
  <c r="H47" i="1"/>
  <c r="G47" i="1"/>
  <c r="I46" i="1"/>
  <c r="G46" i="1"/>
  <c r="H46" i="1"/>
  <c r="D27" i="1"/>
  <c r="D12" i="1" l="1"/>
  <c r="D13" i="1" s="1"/>
  <c r="D15" i="1" s="1"/>
  <c r="D17" i="1" s="1"/>
  <c r="B36" i="1"/>
  <c r="A36" i="1"/>
  <c r="B35" i="1"/>
  <c r="D21" i="1" l="1"/>
  <c r="D19" i="1"/>
  <c r="D18" i="1"/>
  <c r="C20" i="1"/>
  <c r="C10" i="1"/>
  <c r="C11" i="1" s="1"/>
  <c r="C12" i="1" s="1"/>
  <c r="C13" i="1" s="1"/>
  <c r="C8" i="1"/>
  <c r="C6" i="1"/>
  <c r="C5" i="1"/>
  <c r="C14" i="1" s="1"/>
  <c r="B20" i="1"/>
  <c r="C15" i="1" l="1"/>
  <c r="C17" i="1" s="1"/>
  <c r="C21" i="1" s="1"/>
  <c r="C19" i="1" l="1"/>
  <c r="C18" i="1"/>
  <c r="F6" i="1" l="1"/>
  <c r="M28" i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K7" i="1" l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1" i="1" s="1"/>
  <c r="B19" i="1" l="1"/>
  <c r="B18" i="1"/>
</calcChain>
</file>

<file path=xl/sharedStrings.xml><?xml version="1.0" encoding="utf-8"?>
<sst xmlns="http://schemas.openxmlformats.org/spreadsheetml/2006/main" count="42" uniqueCount="33">
  <si>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</si>
  <si>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</si>
  <si>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</si>
  <si>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</si>
  <si>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</si>
  <si>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</si>
  <si>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</si>
  <si>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</si>
  <si>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</si>
  <si>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</si>
  <si>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</si>
  <si>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</si>
  <si>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</si>
  <si>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</si>
  <si>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</si>
  <si>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</si>
  <si>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</si>
  <si>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</si>
  <si>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</si>
  <si>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</si>
  <si>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</si>
  <si>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</si>
  <si>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</si>
  <si>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</si>
  <si>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</si>
  <si>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</si>
  <si>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RV</t>
  </si>
  <si>
    <t>DV</t>
  </si>
  <si>
    <t>Measurement Carpet</t>
  </si>
  <si>
    <t>Navkar Complex / Basement</t>
  </si>
  <si>
    <t>Vertex Complex / 2nd Floor</t>
  </si>
  <si>
    <t>Navkar Complex</t>
  </si>
  <si>
    <t xml:space="preserve">Vertex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</si>
</sst>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7" fillId="2" borderId="0" xfId="0" applyFont="1" applyFill="1"/>
    <xf numFmtId="0" fontId="0" fillId="2" borderId="0" xfId="0" applyFill="1"/>
    <xf numFmtId="43" fontId="0" fillId="2" borderId="0" xfId="0" applyNumberFormat="1" applyFill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12" fillId="4" borderId="1" xfId="0" applyFont="1" applyFill="1" applyBorder="1"/>
    <xf numFmtId="0" fontId="14" fillId="4" borderId="1" xfId="0" applyFont="1" applyFill="1" applyBorder="1"/>
    <xf numFmtId="43" fontId="12" fillId="4" borderId="1" xfId="0" applyNumberFormat="1" applyFont="1" applyFill="1" applyBorder="1"/>
    <xf numFmtId="43" fontId="15" fillId="4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8" xfId="0" applyNumberFormat="1" applyBorder="1"/>
    <xf numFmtId="0" fontId="0" fillId="0" borderId="8" xfId="0" applyBorder="1"/>
    <xf numFmtId="43" fontId="0" fillId="0" borderId="9" xfId="0" applyNumberFormat="1" applyBorder="1"/>
    <xf numFmtId="43" fontId="0" fillId="0" borderId="1" xfId="1" applyFont="1" applyFill="1" applyBorder="1"/>
    <xf numFmtId="0" fontId="12" fillId="0" borderId="1" xfId="0" applyFont="1" applyFill="1" applyBorder="1" applyAlignment="1">
      <alignment horizontal="center"/>
    </xf>
    <xf numFmtId="0" fontId="0" fillId="0" borderId="0" xfId="0" applyFill="1"/>
    <xf numFmtId="43" fontId="16" fillId="0" borderId="1" xfId="0" applyNumberFormat="1" applyFont="1" applyFill="1" applyBorder="1"/>
    <xf numFmtId="0" fontId="16" fillId="0" borderId="1" xfId="1" applyNumberFormat="1" applyFont="1" applyFill="1" applyBorder="1"/>
    <xf numFmtId="10" fontId="16" fillId="0" borderId="1" xfId="1" applyNumberFormat="1" applyFont="1" applyFill="1" applyBorder="1"/>
    <xf numFmtId="43" fontId="16" fillId="0" borderId="1" xfId="1" applyFont="1" applyFill="1" applyBorder="1"/>
    <xf numFmtId="0" fontId="17" fillId="0" borderId="1" xfId="0" applyFont="1" applyFill="1" applyBorder="1"/>
    <xf numFmtId="43" fontId="17" fillId="0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334102</xdr:colOff>
      <xdr:row>39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11052-E969-4452-91D8-DE58C05BF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10902" cy="75067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343629</xdr:colOff>
      <xdr:row>38</xdr:row>
      <xdr:rowOff>105773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9B5AE6-65E7-4500-8F33-8501FE8E4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220429" cy="7154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CDAE15-81F8-4C8F-9E9A-69CC4D1F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421456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136F61-9804-4824-8C15-A0C5B4076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80656" cy="8592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306714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E9C051-E740-442D-99A8-53EE753A5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7914" cy="8202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564181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DF04F2-C3CE-45D0-96F9-265CFD8B3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04181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449780</xdr:colOff>
      <xdr:row>47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B89DA5-5FCD-4351-9E86-3DF969EA3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80180" cy="9088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602286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FE06E7-741A-4EFA-81A5-D17829F8C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42286" cy="90404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516549</xdr:colOff>
      <xdr:row>48</xdr:row>
      <xdr:rowOff>20329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3A3C85-ED90-4303-AD17-8595EF95B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56549" cy="9164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J16" sqref="J16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5"/>
      <c r="C1" s="21"/>
      <c r="F1" s="2"/>
      <c r="G1" s="3"/>
      <c r="H1" s="3"/>
      <c r="I1" s="4"/>
      <c r="L1" s="2"/>
      <c r="M1" s="3"/>
      <c r="N1" s="3"/>
      <c r="O1" s="4"/>
    </row>
    <row r="2" spans="1:15" ht="33" x14ac:dyDescent="0.3">
      <c r="A2" s="32"/>
      <c r="B2" s="36" t="s">
        <v>29</v>
      </c>
      <c r="C2" s="36" t="s">
        <v>30</v>
      </c>
      <c r="D2" s="60"/>
      <c r="E2" s="17"/>
      <c r="F2" t="s">
        <v>13</v>
      </c>
      <c r="I2" s="6"/>
      <c r="L2" s="5"/>
      <c r="O2" s="6"/>
    </row>
    <row r="3" spans="1:15" ht="16.5" x14ac:dyDescent="0.3">
      <c r="A3" s="32" t="s">
        <v>0</v>
      </c>
      <c r="B3" s="37">
        <v>16600</v>
      </c>
      <c r="C3" s="37">
        <v>37500</v>
      </c>
      <c r="D3" s="62">
        <v>22000</v>
      </c>
      <c r="E3" s="13"/>
      <c r="F3" s="5">
        <v>1983</v>
      </c>
      <c r="G3" s="7">
        <v>2023</v>
      </c>
      <c r="H3" s="8">
        <f>G3-F3</f>
        <v>40</v>
      </c>
      <c r="I3" s="6"/>
      <c r="J3">
        <v>26620</v>
      </c>
      <c r="L3" s="5"/>
      <c r="M3" s="7"/>
      <c r="N3" s="8"/>
      <c r="O3" s="6"/>
    </row>
    <row r="4" spans="1:15" ht="33" x14ac:dyDescent="0.3">
      <c r="A4" s="33" t="s">
        <v>1</v>
      </c>
      <c r="B4" s="37">
        <v>3000</v>
      </c>
      <c r="C4" s="37">
        <v>3000</v>
      </c>
      <c r="D4" s="62">
        <v>3000</v>
      </c>
      <c r="E4" s="13" t="s">
        <v>31</v>
      </c>
      <c r="F4" s="9" t="s">
        <v>24</v>
      </c>
      <c r="G4" t="s">
        <v>25</v>
      </c>
      <c r="H4" s="8" t="s">
        <v>32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37">
        <f>B3-B4</f>
        <v>13600</v>
      </c>
      <c r="C5" s="37">
        <f>C3-C4</f>
        <v>34500</v>
      </c>
      <c r="D5" s="62">
        <f>D3-D4</f>
        <v>19000</v>
      </c>
      <c r="E5" s="20"/>
      <c r="F5" s="55">
        <v>1818</v>
      </c>
      <c r="G5" s="24">
        <v>2179</v>
      </c>
      <c r="H5" s="27">
        <v>526</v>
      </c>
      <c r="I5" s="40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37">
        <f>B4</f>
        <v>3000</v>
      </c>
      <c r="C6" s="37">
        <f>C4</f>
        <v>3000</v>
      </c>
      <c r="D6" s="62">
        <f>D4</f>
        <v>3000</v>
      </c>
      <c r="E6" s="58"/>
      <c r="F6" s="58">
        <f>F5*1.2</f>
        <v>2181.6</v>
      </c>
      <c r="G6" s="25"/>
      <c r="H6" s="27"/>
      <c r="I6" s="18"/>
      <c r="J6" s="19"/>
      <c r="L6" s="5"/>
      <c r="M6" s="7"/>
      <c r="N6" s="8"/>
      <c r="O6" s="6"/>
    </row>
    <row r="7" spans="1:15" ht="16.5" x14ac:dyDescent="0.3">
      <c r="A7" s="32" t="s">
        <v>4</v>
      </c>
      <c r="B7" s="34">
        <v>13</v>
      </c>
      <c r="C7" s="34">
        <v>40</v>
      </c>
      <c r="D7" s="63">
        <v>40</v>
      </c>
      <c r="E7" s="59"/>
      <c r="F7" s="20"/>
      <c r="G7" s="25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2" t="s">
        <v>5</v>
      </c>
      <c r="B8" s="34">
        <f>B9-B7</f>
        <v>47</v>
      </c>
      <c r="C8" s="34">
        <f>C9-C7</f>
        <v>20</v>
      </c>
      <c r="D8" s="63">
        <f>D9-D7</f>
        <v>20</v>
      </c>
      <c r="E8" s="42"/>
      <c r="F8" s="20"/>
      <c r="G8" s="26"/>
      <c r="H8" s="25"/>
      <c r="I8" s="19"/>
      <c r="J8" s="19"/>
      <c r="L8" s="5"/>
      <c r="M8" s="10"/>
      <c r="N8" s="11"/>
      <c r="O8" s="6"/>
    </row>
    <row r="9" spans="1:15" ht="16.5" x14ac:dyDescent="0.3">
      <c r="A9" s="32" t="s">
        <v>6</v>
      </c>
      <c r="B9" s="34">
        <v>60</v>
      </c>
      <c r="C9" s="34">
        <v>60</v>
      </c>
      <c r="D9" s="63">
        <v>60</v>
      </c>
      <c r="E9" s="41"/>
      <c r="F9" s="43"/>
      <c r="G9" s="39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3" t="s">
        <v>7</v>
      </c>
      <c r="B10" s="34">
        <f>90*B7/B9</f>
        <v>19.5</v>
      </c>
      <c r="C10" s="34">
        <f>90*C7/C9</f>
        <v>60</v>
      </c>
      <c r="D10" s="63">
        <f>90*D7/D9</f>
        <v>60</v>
      </c>
      <c r="E10" s="41"/>
      <c r="F10" s="20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2"/>
      <c r="B11" s="38">
        <f>B10%</f>
        <v>0.19500000000000001</v>
      </c>
      <c r="C11" s="38">
        <f>C10%</f>
        <v>0.6</v>
      </c>
      <c r="D11" s="64">
        <f>D10%</f>
        <v>0.6</v>
      </c>
      <c r="E11" s="30"/>
      <c r="F11" s="13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2" t="s">
        <v>8</v>
      </c>
      <c r="B12" s="37">
        <f>B6*B11</f>
        <v>585</v>
      </c>
      <c r="C12" s="37">
        <f>C6*C11</f>
        <v>1800</v>
      </c>
      <c r="D12" s="65">
        <f>D6*D11</f>
        <v>1800</v>
      </c>
      <c r="E12" s="1"/>
      <c r="F12" s="13"/>
      <c r="G12" s="25"/>
      <c r="H12" s="26"/>
      <c r="I12" s="23"/>
      <c r="J12" s="19"/>
      <c r="K12" s="16"/>
      <c r="L12" s="16"/>
      <c r="M12" s="14"/>
      <c r="N12" s="8"/>
      <c r="O12" s="6"/>
    </row>
    <row r="13" spans="1:15" ht="16.5" x14ac:dyDescent="0.3">
      <c r="A13" s="32" t="s">
        <v>9</v>
      </c>
      <c r="B13" s="37">
        <f>B6-B12</f>
        <v>2415</v>
      </c>
      <c r="C13" s="37">
        <f>C6-C12</f>
        <v>1200</v>
      </c>
      <c r="D13" s="65">
        <f>D6-D12</f>
        <v>1200</v>
      </c>
      <c r="E13" s="1"/>
      <c r="F13" s="13" t="s">
        <v>28</v>
      </c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2" t="s">
        <v>2</v>
      </c>
      <c r="B14" s="37">
        <f>B5</f>
        <v>13600</v>
      </c>
      <c r="C14" s="37">
        <f>C5</f>
        <v>34500</v>
      </c>
      <c r="D14" s="62">
        <f>D5</f>
        <v>19000</v>
      </c>
      <c r="E14" s="13"/>
      <c r="F14" s="16">
        <v>1760</v>
      </c>
      <c r="H14" s="26">
        <v>549</v>
      </c>
      <c r="I14" s="19"/>
      <c r="J14" s="19"/>
      <c r="K14" s="16"/>
      <c r="L14" s="16"/>
      <c r="M14" s="14"/>
      <c r="N14" s="8"/>
      <c r="O14" s="6"/>
    </row>
    <row r="15" spans="1:15" ht="16.5" x14ac:dyDescent="0.3">
      <c r="A15" s="32" t="s">
        <v>10</v>
      </c>
      <c r="B15" s="37">
        <f>B14+B13</f>
        <v>16015</v>
      </c>
      <c r="C15" s="37">
        <f>C14+C13</f>
        <v>35700</v>
      </c>
      <c r="D15" s="62">
        <f>D14+D13</f>
        <v>20200</v>
      </c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51" t="s">
        <v>23</v>
      </c>
      <c r="B16" s="50">
        <v>2179</v>
      </c>
      <c r="C16" s="50">
        <v>526</v>
      </c>
      <c r="D16" s="66">
        <v>1290</v>
      </c>
      <c r="E16" s="13"/>
      <c r="F16" s="26"/>
      <c r="G16" s="29"/>
      <c r="H16" s="25"/>
      <c r="I16" s="40"/>
      <c r="L16" s="5"/>
      <c r="N16" s="11"/>
      <c r="O16" s="6"/>
    </row>
    <row r="17" spans="1:15" ht="16.5" x14ac:dyDescent="0.3">
      <c r="A17" s="51" t="s">
        <v>11</v>
      </c>
      <c r="B17" s="52">
        <f>B15*B16</f>
        <v>34896685</v>
      </c>
      <c r="C17" s="52">
        <f>C15*C16</f>
        <v>18778200</v>
      </c>
      <c r="D17" s="67">
        <f>D15*D16</f>
        <v>26058000</v>
      </c>
      <c r="E17" s="13"/>
      <c r="F17" s="26"/>
      <c r="G17" s="26"/>
      <c r="H17" s="25"/>
      <c r="I17" s="40"/>
      <c r="L17" s="5"/>
      <c r="N17" s="25"/>
      <c r="O17" s="40"/>
    </row>
    <row r="18" spans="1:15" ht="16.5" x14ac:dyDescent="0.3">
      <c r="A18" s="51" t="s">
        <v>26</v>
      </c>
      <c r="B18" s="52">
        <f>B17*0.9</f>
        <v>31407016.5</v>
      </c>
      <c r="C18" s="52">
        <f>C17*0.9</f>
        <v>16900380</v>
      </c>
      <c r="D18" s="67">
        <f>D17*0.9</f>
        <v>23452200</v>
      </c>
      <c r="E18" s="13"/>
      <c r="F18" s="26"/>
      <c r="G18" s="26"/>
      <c r="H18" s="25"/>
      <c r="I18" s="40"/>
      <c r="N18" s="25"/>
      <c r="O18" s="13"/>
    </row>
    <row r="19" spans="1:15" ht="16.5" x14ac:dyDescent="0.3">
      <c r="A19" s="51" t="s">
        <v>27</v>
      </c>
      <c r="B19" s="52">
        <f>B17*0.8</f>
        <v>27917348</v>
      </c>
      <c r="C19" s="52">
        <f>C17*0.8</f>
        <v>15022560</v>
      </c>
      <c r="D19" s="67">
        <f>D17*0.8</f>
        <v>20846400</v>
      </c>
      <c r="E19" s="13"/>
      <c r="F19" s="26"/>
      <c r="G19" s="26"/>
      <c r="H19" s="25"/>
      <c r="I19" s="40"/>
      <c r="N19" s="25"/>
      <c r="O19" s="13"/>
    </row>
    <row r="20" spans="1:15" ht="16.5" x14ac:dyDescent="0.3">
      <c r="A20" s="51" t="s">
        <v>12</v>
      </c>
      <c r="B20" s="52">
        <f>B4*B16</f>
        <v>6537000</v>
      </c>
      <c r="C20" s="52">
        <f>C4*C16</f>
        <v>1578000</v>
      </c>
      <c r="D20" s="67">
        <f>D4*D16</f>
        <v>3870000</v>
      </c>
      <c r="E20" s="13"/>
      <c r="F20" s="13"/>
      <c r="G20" s="13"/>
      <c r="I20" s="6"/>
    </row>
    <row r="21" spans="1:15" ht="16.5" x14ac:dyDescent="0.3">
      <c r="A21" s="50" t="s">
        <v>16</v>
      </c>
      <c r="B21" s="53">
        <f>B17*0.03/12</f>
        <v>87241.712499999994</v>
      </c>
      <c r="C21" s="53">
        <f>C17*0.025/12</f>
        <v>39121.25</v>
      </c>
      <c r="D21" s="67">
        <f>D17*0.025/12</f>
        <v>54287.5</v>
      </c>
      <c r="E21" s="13"/>
    </row>
    <row r="22" spans="1:15" x14ac:dyDescent="0.25">
      <c r="B22" s="22"/>
      <c r="C22" s="22"/>
      <c r="D22" s="61"/>
    </row>
    <row r="23" spans="1:15" x14ac:dyDescent="0.25">
      <c r="B23" s="22"/>
      <c r="C23" s="22"/>
    </row>
    <row r="25" spans="1:15" x14ac:dyDescent="0.25">
      <c r="D25" t="s">
        <v>14</v>
      </c>
    </row>
    <row r="26" spans="1:15" x14ac:dyDescent="0.25">
      <c r="B26" s="54" t="s">
        <v>20</v>
      </c>
      <c r="C26" s="54" t="s">
        <v>15</v>
      </c>
      <c r="D26" s="55" t="s">
        <v>21</v>
      </c>
      <c r="E26" s="55"/>
      <c r="F26" s="55" t="s">
        <v>11</v>
      </c>
      <c r="G26" s="55" t="s">
        <v>17</v>
      </c>
      <c r="H26" s="55" t="s">
        <v>18</v>
      </c>
      <c r="I26" s="55" t="s">
        <v>19</v>
      </c>
      <c r="J26" s="55"/>
      <c r="M26">
        <v>15345</v>
      </c>
    </row>
    <row r="27" spans="1:15" ht="17.25" x14ac:dyDescent="0.3">
      <c r="B27" s="54"/>
      <c r="C27" s="54">
        <v>650</v>
      </c>
      <c r="D27" s="55">
        <f>C27*1.2</f>
        <v>780</v>
      </c>
      <c r="E27" s="55"/>
      <c r="F27" s="55">
        <v>13000000</v>
      </c>
      <c r="G27" s="20">
        <f t="shared" ref="G27:G33" si="0">F27/C27</f>
        <v>20000</v>
      </c>
      <c r="H27" s="20">
        <f>F27/D27</f>
        <v>16666.666666666668</v>
      </c>
      <c r="I27" s="20" t="e">
        <f t="shared" ref="I27:I33" si="1">F27/B27</f>
        <v>#DIV/0!</v>
      </c>
      <c r="J27" s="55">
        <f>B27/C27</f>
        <v>0</v>
      </c>
      <c r="K27" s="31"/>
      <c r="M27">
        <v>1536</v>
      </c>
    </row>
    <row r="28" spans="1:15" ht="17.25" x14ac:dyDescent="0.3">
      <c r="B28" s="54"/>
      <c r="C28" s="54">
        <v>1896</v>
      </c>
      <c r="D28" s="55">
        <v>3000</v>
      </c>
      <c r="E28" s="55"/>
      <c r="F28" s="55">
        <v>75000000</v>
      </c>
      <c r="G28" s="20">
        <f t="shared" si="0"/>
        <v>39556.962025316454</v>
      </c>
      <c r="H28" s="20">
        <f>F28/D28</f>
        <v>25000</v>
      </c>
      <c r="I28" s="20" t="e">
        <f t="shared" si="1"/>
        <v>#DIV/0!</v>
      </c>
      <c r="J28" s="55">
        <f t="shared" ref="J28:J32" si="2">D28/C28</f>
        <v>1.5822784810126582</v>
      </c>
      <c r="K28" s="31"/>
      <c r="M28">
        <f>M27*M26</f>
        <v>23569920</v>
      </c>
    </row>
    <row r="29" spans="1:15" x14ac:dyDescent="0.25">
      <c r="B29" s="54"/>
      <c r="C29" s="54"/>
      <c r="D29" s="55">
        <v>1650</v>
      </c>
      <c r="E29" s="55"/>
      <c r="F29" s="20">
        <v>29000000</v>
      </c>
      <c r="G29" s="20" t="e">
        <f t="shared" si="0"/>
        <v>#DIV/0!</v>
      </c>
      <c r="H29" s="20">
        <f t="shared" ref="H29:H33" si="3">F29/D29</f>
        <v>17575.757575757576</v>
      </c>
      <c r="I29" s="20" t="e">
        <f t="shared" si="1"/>
        <v>#DIV/0!</v>
      </c>
      <c r="J29" s="55" t="e">
        <f t="shared" si="2"/>
        <v>#DIV/0!</v>
      </c>
    </row>
    <row r="30" spans="1:15" x14ac:dyDescent="0.25">
      <c r="B30" s="54"/>
      <c r="C30" s="54"/>
      <c r="D30" s="55"/>
      <c r="E30" s="55"/>
      <c r="F30" s="20"/>
      <c r="G30" s="20" t="e">
        <f t="shared" si="0"/>
        <v>#DIV/0!</v>
      </c>
      <c r="H30" s="20" t="e">
        <f t="shared" si="3"/>
        <v>#DIV/0!</v>
      </c>
      <c r="I30" s="20" t="e">
        <f t="shared" si="1"/>
        <v>#DIV/0!</v>
      </c>
      <c r="J30" s="55" t="e">
        <f t="shared" si="2"/>
        <v>#DIV/0!</v>
      </c>
    </row>
    <row r="31" spans="1:15" x14ac:dyDescent="0.25">
      <c r="C31" s="54"/>
      <c r="D31" s="55"/>
      <c r="F31" s="56"/>
      <c r="G31" s="56" t="e">
        <f t="shared" si="0"/>
        <v>#DIV/0!</v>
      </c>
      <c r="H31" s="20" t="e">
        <f t="shared" si="3"/>
        <v>#DIV/0!</v>
      </c>
      <c r="I31" s="56" t="e">
        <f t="shared" si="1"/>
        <v>#DIV/0!</v>
      </c>
      <c r="J31" s="57" t="e">
        <f t="shared" si="2"/>
        <v>#DIV/0!</v>
      </c>
    </row>
    <row r="32" spans="1:15" x14ac:dyDescent="0.25">
      <c r="D32" s="55"/>
      <c r="F32" s="56"/>
      <c r="G32" s="56" t="e">
        <f t="shared" si="0"/>
        <v>#DIV/0!</v>
      </c>
      <c r="H32" s="56" t="e">
        <f t="shared" si="3"/>
        <v>#DIV/0!</v>
      </c>
      <c r="I32" s="56" t="e">
        <f t="shared" si="1"/>
        <v>#DIV/0!</v>
      </c>
      <c r="J32" s="57" t="e">
        <f t="shared" si="2"/>
        <v>#DIV/0!</v>
      </c>
    </row>
    <row r="33" spans="1:10" x14ac:dyDescent="0.25">
      <c r="F33" s="57"/>
      <c r="G33" s="56" t="e">
        <f t="shared" si="0"/>
        <v>#DIV/0!</v>
      </c>
      <c r="H33" s="56" t="e">
        <f t="shared" si="3"/>
        <v>#DIV/0!</v>
      </c>
      <c r="I33" s="56" t="e">
        <f t="shared" si="1"/>
        <v>#DIV/0!</v>
      </c>
    </row>
    <row r="34" spans="1:10" x14ac:dyDescent="0.25">
      <c r="B34" s="17" t="s">
        <v>22</v>
      </c>
    </row>
    <row r="35" spans="1:10" x14ac:dyDescent="0.25">
      <c r="B35" s="47">
        <f>22.08*10.764</f>
        <v>237.66911999999996</v>
      </c>
      <c r="C35" s="47">
        <v>6600000</v>
      </c>
      <c r="D35" s="48">
        <f>C35/B35</f>
        <v>27769.699319793843</v>
      </c>
      <c r="E35" s="48">
        <v>396000</v>
      </c>
      <c r="F35" s="48">
        <v>30000</v>
      </c>
      <c r="G35" s="49">
        <f>F35+E35+C35</f>
        <v>7026000</v>
      </c>
      <c r="H35">
        <f>G35/B35</f>
        <v>29562.107184980534</v>
      </c>
      <c r="I35" s="13"/>
    </row>
    <row r="36" spans="1:10" x14ac:dyDescent="0.25">
      <c r="A36">
        <f>19.3*10.764</f>
        <v>207.74519999999998</v>
      </c>
      <c r="B36" s="47">
        <f>A36*1.2</f>
        <v>249.29423999999997</v>
      </c>
      <c r="C36" s="17">
        <v>4900000</v>
      </c>
      <c r="D36">
        <f>C36/B36</f>
        <v>19655.488229491384</v>
      </c>
      <c r="E36">
        <v>720000</v>
      </c>
      <c r="F36" s="48">
        <v>30000</v>
      </c>
      <c r="G36" s="13">
        <f>F36+E36+C36</f>
        <v>5650000</v>
      </c>
      <c r="H36">
        <f>G36/B36</f>
        <v>22663.981325842109</v>
      </c>
      <c r="I36" s="13"/>
    </row>
    <row r="37" spans="1:10" x14ac:dyDescent="0.25">
      <c r="D37" t="e">
        <f>C37/B37</f>
        <v>#DIV/0!</v>
      </c>
      <c r="E37">
        <v>245000</v>
      </c>
      <c r="F37">
        <v>30000</v>
      </c>
      <c r="G37" s="13">
        <f>F37+E37+C37</f>
        <v>275000</v>
      </c>
      <c r="H37" t="e">
        <f>G37/B37</f>
        <v>#DIV/0!</v>
      </c>
    </row>
    <row r="38" spans="1:10" ht="15.75" x14ac:dyDescent="0.25">
      <c r="A38" s="15"/>
      <c r="D38" t="e">
        <f>C38/B38</f>
        <v>#DIV/0!</v>
      </c>
      <c r="E38">
        <v>392000</v>
      </c>
      <c r="F38">
        <v>30000</v>
      </c>
      <c r="G38" s="13">
        <f>F38+E38+C38</f>
        <v>422000</v>
      </c>
      <c r="H38" t="e">
        <f>G38/B38</f>
        <v>#DIV/0!</v>
      </c>
    </row>
    <row r="39" spans="1:10" ht="15.75" x14ac:dyDescent="0.25">
      <c r="A39" s="15"/>
      <c r="B39" s="44"/>
      <c r="C39" s="44"/>
      <c r="D39" s="45" t="e">
        <f>C39/B39</f>
        <v>#DIV/0!</v>
      </c>
      <c r="E39" s="45">
        <v>210000</v>
      </c>
      <c r="F39" s="45">
        <v>30000</v>
      </c>
      <c r="G39" s="46">
        <f>F39+E39+C39</f>
        <v>240000</v>
      </c>
      <c r="H39" s="45" t="e">
        <f>G39/B39</f>
        <v>#DIV/0!</v>
      </c>
    </row>
    <row r="40" spans="1:10" ht="15.75" x14ac:dyDescent="0.25">
      <c r="A40" s="15"/>
    </row>
    <row r="41" spans="1:10" ht="15.75" x14ac:dyDescent="0.25">
      <c r="A41" s="15"/>
    </row>
    <row r="42" spans="1:10" ht="15.75" x14ac:dyDescent="0.25">
      <c r="A42" s="15"/>
    </row>
    <row r="43" spans="1:10" ht="15.75" x14ac:dyDescent="0.25">
      <c r="A43" s="15"/>
    </row>
    <row r="44" spans="1:10" ht="15.75" x14ac:dyDescent="0.25">
      <c r="A44" s="15"/>
    </row>
    <row r="45" spans="1:10" x14ac:dyDescent="0.25">
      <c r="B45" s="17" t="s">
        <v>20</v>
      </c>
      <c r="C45" s="17" t="s">
        <v>15</v>
      </c>
      <c r="D45" t="s">
        <v>21</v>
      </c>
      <c r="F45" t="s">
        <v>11</v>
      </c>
      <c r="G45" t="s">
        <v>17</v>
      </c>
      <c r="H45" t="s">
        <v>18</v>
      </c>
      <c r="I45" t="s">
        <v>19</v>
      </c>
    </row>
    <row r="46" spans="1:10" x14ac:dyDescent="0.25">
      <c r="C46" s="17">
        <v>730</v>
      </c>
      <c r="D46">
        <v>1000</v>
      </c>
      <c r="F46">
        <v>23000000</v>
      </c>
      <c r="G46" s="13">
        <f t="shared" ref="G46:G52" si="4">F46/C46</f>
        <v>31506.849315068492</v>
      </c>
      <c r="H46" s="13">
        <f>F46/D46</f>
        <v>23000</v>
      </c>
      <c r="I46" s="13" t="e">
        <f t="shared" ref="I46:I52" si="5">F46/B46</f>
        <v>#DIV/0!</v>
      </c>
      <c r="J46">
        <f>D46/C46</f>
        <v>1.3698630136986301</v>
      </c>
    </row>
    <row r="47" spans="1:10" x14ac:dyDescent="0.25">
      <c r="C47" s="17">
        <v>1200</v>
      </c>
      <c r="D47">
        <v>1400</v>
      </c>
      <c r="F47">
        <v>39000000</v>
      </c>
      <c r="G47" s="13">
        <f t="shared" si="4"/>
        <v>32500</v>
      </c>
      <c r="H47" s="13">
        <f>F47/D47</f>
        <v>27857.142857142859</v>
      </c>
      <c r="I47" s="13" t="e">
        <f t="shared" si="5"/>
        <v>#DIV/0!</v>
      </c>
      <c r="J47">
        <f t="shared" ref="J47:J51" si="6">D47/C47</f>
        <v>1.1666666666666667</v>
      </c>
    </row>
    <row r="48" spans="1:10" x14ac:dyDescent="0.25">
      <c r="C48" s="17">
        <v>524</v>
      </c>
      <c r="D48">
        <v>625</v>
      </c>
      <c r="F48" s="13">
        <v>13500000</v>
      </c>
      <c r="G48" s="13">
        <f t="shared" si="4"/>
        <v>25763.358778625956</v>
      </c>
      <c r="H48" s="13">
        <f t="shared" ref="H48:H52" si="7">F48/D48</f>
        <v>21600</v>
      </c>
      <c r="I48" s="13" t="e">
        <f t="shared" si="5"/>
        <v>#DIV/0!</v>
      </c>
      <c r="J48">
        <f t="shared" si="6"/>
        <v>1.1927480916030535</v>
      </c>
    </row>
    <row r="49" spans="4:10" x14ac:dyDescent="0.25">
      <c r="D49">
        <v>650</v>
      </c>
      <c r="F49" s="13">
        <v>15000000</v>
      </c>
      <c r="G49" s="13" t="e">
        <f t="shared" si="4"/>
        <v>#DIV/0!</v>
      </c>
      <c r="H49" s="13">
        <f t="shared" si="7"/>
        <v>23076.923076923078</v>
      </c>
      <c r="I49" s="13" t="e">
        <f t="shared" si="5"/>
        <v>#DIV/0!</v>
      </c>
      <c r="J49" t="e">
        <f t="shared" si="6"/>
        <v>#DIV/0!</v>
      </c>
    </row>
    <row r="50" spans="4:10" x14ac:dyDescent="0.25">
      <c r="F50" s="13"/>
      <c r="G50" s="13" t="e">
        <f t="shared" si="4"/>
        <v>#DIV/0!</v>
      </c>
      <c r="H50" s="13" t="e">
        <f t="shared" si="7"/>
        <v>#DIV/0!</v>
      </c>
      <c r="I50" s="13" t="e">
        <f t="shared" si="5"/>
        <v>#DIV/0!</v>
      </c>
      <c r="J50" t="e">
        <f t="shared" si="6"/>
        <v>#DIV/0!</v>
      </c>
    </row>
    <row r="51" spans="4:10" x14ac:dyDescent="0.25">
      <c r="F51" s="13"/>
      <c r="G51" s="13" t="e">
        <f t="shared" si="4"/>
        <v>#DIV/0!</v>
      </c>
      <c r="H51" s="13" t="e">
        <f t="shared" si="7"/>
        <v>#DIV/0!</v>
      </c>
      <c r="I51" s="13" t="e">
        <f t="shared" si="5"/>
        <v>#DIV/0!</v>
      </c>
      <c r="J51" t="e">
        <f t="shared" si="6"/>
        <v>#DIV/0!</v>
      </c>
    </row>
    <row r="52" spans="4:10" x14ac:dyDescent="0.25">
      <c r="G52" s="13" t="e">
        <f t="shared" si="4"/>
        <v>#DIV/0!</v>
      </c>
      <c r="H52" s="13" t="e">
        <f t="shared" si="7"/>
        <v>#DIV/0!</v>
      </c>
      <c r="I52" s="13" t="e">
        <f t="shared" si="5"/>
        <v>#DIV/0!</v>
      </c>
    </row>
    <row r="64" spans="4:10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9CB28-D963-4ED2-921B-99F739EB7BF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J2" sqref="J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2023-12-16T09:06:32Z</dcterms:modified>
</cp:coreProperties>
</file>