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Namdeo Bhoye\"/>
    </mc:Choice>
  </mc:AlternateContent>
  <bookViews>
    <workbookView xWindow="0" yWindow="0" windowWidth="2370" windowHeight="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Measurement" sheetId="38" r:id="rId9"/>
    <sheet name="Sheet8" sheetId="41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38" l="1"/>
  <c r="C18" i="25"/>
  <c r="G32" i="38"/>
  <c r="G31" i="38"/>
  <c r="G30" i="38"/>
  <c r="I25" i="38"/>
  <c r="H18" i="38"/>
  <c r="H19" i="38" s="1"/>
  <c r="H21" i="38"/>
  <c r="H22" i="38"/>
  <c r="H23" i="38"/>
  <c r="H20" i="38"/>
  <c r="H24" i="38" s="1"/>
  <c r="H9" i="38"/>
  <c r="H10" i="38"/>
  <c r="H11" i="38"/>
  <c r="H12" i="38"/>
  <c r="H13" i="38"/>
  <c r="H14" i="38"/>
  <c r="H15" i="38"/>
  <c r="H16" i="38"/>
  <c r="H17" i="38"/>
  <c r="H8" i="38"/>
  <c r="G27" i="38"/>
  <c r="H25" i="38" l="1"/>
  <c r="Q10" i="4"/>
  <c r="B10" i="4" s="1"/>
  <c r="J10" i="4"/>
  <c r="I10" i="4"/>
  <c r="E10" i="4"/>
  <c r="A10" i="4"/>
  <c r="Q9" i="4"/>
  <c r="B9" i="4" s="1"/>
  <c r="J9" i="4"/>
  <c r="I9" i="4"/>
  <c r="E9" i="4"/>
  <c r="A9" i="4"/>
  <c r="P8" i="4"/>
  <c r="Q8" i="4" s="1"/>
  <c r="B8" i="4" s="1"/>
  <c r="J8" i="4"/>
  <c r="I8" i="4"/>
  <c r="E8" i="4"/>
  <c r="A8" i="4"/>
  <c r="P7" i="4"/>
  <c r="Q7" i="4" s="1"/>
  <c r="B7" i="4" s="1"/>
  <c r="J7" i="4"/>
  <c r="I7" i="4"/>
  <c r="E7" i="4"/>
  <c r="A7" i="4"/>
  <c r="P6" i="4"/>
  <c r="Q6" i="4" s="1"/>
  <c r="B6" i="4" s="1"/>
  <c r="J6" i="4"/>
  <c r="I6" i="4"/>
  <c r="E6" i="4"/>
  <c r="A6" i="4"/>
  <c r="B5" i="4"/>
  <c r="J5" i="4"/>
  <c r="I5" i="4"/>
  <c r="E5" i="4"/>
  <c r="A5" i="4"/>
  <c r="B4" i="4"/>
  <c r="J4" i="4"/>
  <c r="I4" i="4"/>
  <c r="E4" i="4"/>
  <c r="A4" i="4"/>
  <c r="B3" i="4"/>
  <c r="J3" i="4"/>
  <c r="I3" i="4"/>
  <c r="E3" i="4"/>
  <c r="A3" i="4"/>
  <c r="B2" i="4"/>
  <c r="J2" i="4"/>
  <c r="I2" i="4"/>
  <c r="E2" i="4"/>
  <c r="A2" i="4"/>
  <c r="C3" i="4" l="1"/>
  <c r="D3" i="4" s="1"/>
  <c r="H3" i="4" s="1"/>
  <c r="F3" i="4"/>
  <c r="C7" i="4"/>
  <c r="D7" i="4" s="1"/>
  <c r="F7" i="4"/>
  <c r="C2" i="4"/>
  <c r="D2" i="4" s="1"/>
  <c r="F2" i="4"/>
  <c r="C6" i="4"/>
  <c r="D6" i="4" s="1"/>
  <c r="F6" i="4"/>
  <c r="C10" i="4"/>
  <c r="D10" i="4" s="1"/>
  <c r="F10" i="4"/>
  <c r="C5" i="4"/>
  <c r="D5" i="4" s="1"/>
  <c r="F5" i="4"/>
  <c r="C9" i="4"/>
  <c r="D9" i="4" s="1"/>
  <c r="H9" i="4" s="1"/>
  <c r="F9" i="4"/>
  <c r="C4" i="4"/>
  <c r="D4" i="4" s="1"/>
  <c r="F4" i="4"/>
  <c r="C8" i="4"/>
  <c r="D8" i="4" s="1"/>
  <c r="H8" i="4" s="1"/>
  <c r="F8" i="4"/>
  <c r="G6" i="4"/>
  <c r="G10" i="4"/>
  <c r="G4" i="4"/>
  <c r="G8" i="4"/>
  <c r="G7" i="4"/>
  <c r="H2" i="4"/>
  <c r="H4" i="4"/>
  <c r="H5" i="4"/>
  <c r="H6" i="4"/>
  <c r="H7" i="4"/>
  <c r="H10" i="4"/>
  <c r="G5" i="4" l="1"/>
  <c r="G3" i="4"/>
  <c r="G9" i="4"/>
  <c r="G2" i="4"/>
  <c r="P13" i="4"/>
  <c r="Q13" i="4" s="1"/>
  <c r="B13" i="4" s="1"/>
  <c r="C13" i="4" s="1"/>
  <c r="J13" i="4"/>
  <c r="I13" i="4"/>
  <c r="E13" i="4"/>
  <c r="A13" i="4"/>
  <c r="Q12" i="4"/>
  <c r="B12" i="4" s="1"/>
  <c r="C12" i="4" s="1"/>
  <c r="J12" i="4"/>
  <c r="I12" i="4"/>
  <c r="E12" i="4"/>
  <c r="A12" i="4"/>
  <c r="Q11" i="4"/>
  <c r="B11" i="4" s="1"/>
  <c r="C11" i="4" s="1"/>
  <c r="J11" i="4"/>
  <c r="I11" i="4"/>
  <c r="E11" i="4"/>
  <c r="A11" i="4"/>
  <c r="Q15" i="4"/>
  <c r="B15" i="4" s="1"/>
  <c r="C15" i="4" s="1"/>
  <c r="P15" i="4"/>
  <c r="J15" i="4"/>
  <c r="I15" i="4"/>
  <c r="E15" i="4"/>
  <c r="F15" i="4" s="1"/>
  <c r="A15" i="4"/>
  <c r="P14" i="4"/>
  <c r="Q14" i="4" s="1"/>
  <c r="B14" i="4" s="1"/>
  <c r="J14" i="4"/>
  <c r="I14" i="4"/>
  <c r="E14" i="4"/>
  <c r="A14" i="4"/>
  <c r="F12" i="4" l="1"/>
  <c r="F11" i="4"/>
  <c r="F13" i="4"/>
  <c r="D11" i="4"/>
  <c r="H11" i="4" s="1"/>
  <c r="G11" i="4"/>
  <c r="G13" i="4"/>
  <c r="D13" i="4"/>
  <c r="H13" i="4" s="1"/>
  <c r="G12" i="4"/>
  <c r="D12" i="4"/>
  <c r="H12" i="4" s="1"/>
  <c r="F14" i="4"/>
  <c r="C14" i="4"/>
  <c r="G15" i="4"/>
  <c r="D15" i="4"/>
  <c r="H15" i="4" s="1"/>
  <c r="N8" i="24"/>
  <c r="N7" i="24"/>
  <c r="N6" i="24"/>
  <c r="N5" i="24"/>
  <c r="G14" i="4" l="1"/>
  <c r="D14" i="4"/>
  <c r="H14" i="4" s="1"/>
  <c r="I23" i="4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N13" i="24" l="1"/>
  <c r="F2" i="24"/>
  <c r="H2" i="24" s="1"/>
  <c r="E2" i="24"/>
  <c r="G2" i="24" s="1"/>
  <c r="G31" i="4"/>
  <c r="N18" i="24"/>
  <c r="N17" i="24"/>
  <c r="N16" i="24"/>
  <c r="N12" i="24"/>
  <c r="H32" i="4" l="1"/>
  <c r="I31" i="4"/>
  <c r="I2" i="24"/>
  <c r="G3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5" i="23" l="1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<sst xmlns="http://schemas.openxmlformats.org/spreadsheetml/2006/main" count="129" uniqueCount="99">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</sst>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1" fontId="0" fillId="0" borderId="0" xfId="0" applyNumberFormat="1"/>
    <xf numFmtId="1" fontId="2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133350</xdr:rowOff>
    </xdr:from>
    <xdr:to>
      <xdr:col>9</xdr:col>
      <xdr:colOff>342900</xdr:colOff>
      <xdr:row>19</xdr:row>
      <xdr:rowOff>133350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3350"/>
          <a:ext cx="5734050" cy="3619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213691</xdr:colOff>
      <xdr:row>5</xdr:row>
      <xdr:rowOff>122583</xdr:rowOff>
    </xdr:from>
    <xdr:to>
      <xdr:col>13</xdr:col>
      <xdr:colOff>461341</xdr:colOff>
      <xdr:row>24</xdr:row>
      <xdr:rowOff>65433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5343" y="1075083"/>
          <a:ext cx="5763868" cy="3562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12</xdr:row>
      <xdr:rowOff>28575</xdr:rowOff>
    </xdr:from>
    <xdr:to>
      <xdr:col>10</xdr:col>
      <xdr:colOff>123825</xdr:colOff>
      <xdr:row>30</xdr:row>
      <xdr:rowOff>104775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2314575"/>
          <a:ext cx="5734050" cy="3505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3</xdr:row>
      <xdr:rowOff>57150</xdr:rowOff>
    </xdr:from>
    <xdr:to>
      <xdr:col>9</xdr:col>
      <xdr:colOff>590550</xdr:colOff>
      <xdr:row>22</xdr:row>
      <xdr:rowOff>114300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628650"/>
          <a:ext cx="5734050" cy="3676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="85" zoomScaleNormal="85" workbookViewId="0">
      <selection activeCell="F16" sqref="F16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33535</v>
      </c>
      <c r="F2" s="71"/>
      <c r="G2" s="117" t="s">
        <v>76</v>
      </c>
      <c r="H2" s="118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31500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31500</v>
      </c>
      <c r="D5" s="56" t="s">
        <v>61</v>
      </c>
      <c r="E5" s="57">
        <f>ROUND(C5/10.764,0)</f>
        <v>2926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8600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22900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0.1</v>
      </c>
      <c r="D8" s="98">
        <f>1-C8</f>
        <v>0.9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20610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29210</v>
      </c>
      <c r="D10" s="56" t="s">
        <v>61</v>
      </c>
      <c r="E10" s="57">
        <f>ROUND(C10/10.764,0)</f>
        <v>2714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2023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2013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10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50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535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>
        <f>E10*C16</f>
        <v>1451990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>
        <f>C16*2000</f>
        <v>1070000</v>
      </c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I14"/>
  <sheetViews>
    <sheetView topLeftCell="A15" workbookViewId="0">
      <selection activeCell="D26" sqref="D26"/>
    </sheetView>
  </sheetViews>
  <sheetFormatPr defaultRowHeight="15"/>
  <sheetData>
    <row r="3" spans="6:9">
      <c r="F3" s="71"/>
    </row>
    <row r="4" spans="6:9">
      <c r="F4" s="71"/>
      <c r="I4" s="71"/>
    </row>
    <row r="5" spans="6:9">
      <c r="F5" s="71"/>
      <c r="I5" s="71"/>
    </row>
    <row r="6" spans="6:9">
      <c r="F6" s="71"/>
      <c r="I6" s="71"/>
    </row>
    <row r="7" spans="6:9">
      <c r="F7" s="71"/>
      <c r="I7" s="71"/>
    </row>
    <row r="8" spans="6:9">
      <c r="F8" s="71"/>
      <c r="I8" s="71"/>
    </row>
    <row r="9" spans="6:9">
      <c r="F9" s="71"/>
      <c r="I9" s="71"/>
    </row>
    <row r="10" spans="6:9">
      <c r="F10" s="71"/>
      <c r="I10" s="71"/>
    </row>
    <row r="13" spans="6:9">
      <c r="F13" s="71"/>
      <c r="I13" s="71"/>
    </row>
    <row r="14" spans="6:9">
      <c r="I14" s="7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F34" sqref="F3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9"/>
      <c r="L1" s="119"/>
      <c r="M1" s="119"/>
      <c r="N1" s="119"/>
      <c r="O1" s="119"/>
      <c r="P1" s="119"/>
      <c r="Q1" s="119"/>
      <c r="R1" s="119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topLeftCell="A4" workbookViewId="0">
      <selection activeCell="F18" sqref="F18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D2" s="17"/>
      <c r="F2" s="74"/>
      <c r="G2" s="74"/>
    </row>
    <row r="3" spans="1:9">
      <c r="A3" s="15" t="s">
        <v>13</v>
      </c>
      <c r="B3" s="18"/>
      <c r="C3" s="19">
        <v>3300</v>
      </c>
      <c r="D3" s="20" t="s">
        <v>97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1300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10</v>
      </c>
      <c r="D7" s="24"/>
      <c r="F7" s="74"/>
      <c r="G7" s="74"/>
    </row>
    <row r="8" spans="1:9">
      <c r="A8" s="15" t="s">
        <v>18</v>
      </c>
      <c r="B8" s="23"/>
      <c r="C8" s="24">
        <f>C9-C7</f>
        <v>50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15</v>
      </c>
      <c r="D10" s="24"/>
      <c r="F10" s="74"/>
      <c r="G10" s="74"/>
    </row>
    <row r="11" spans="1:9">
      <c r="A11" s="15"/>
      <c r="B11" s="25"/>
      <c r="C11" s="26">
        <f>C10%</f>
        <v>0.15</v>
      </c>
      <c r="D11" s="26"/>
      <c r="F11" s="74"/>
      <c r="G11" s="74"/>
    </row>
    <row r="12" spans="1:9">
      <c r="A12" s="15" t="s">
        <v>21</v>
      </c>
      <c r="B12" s="18"/>
      <c r="C12" s="19">
        <f>C6*C11</f>
        <v>300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1700</v>
      </c>
      <c r="D13" s="22"/>
      <c r="F13" s="74"/>
      <c r="G13" s="74"/>
    </row>
    <row r="14" spans="1:9">
      <c r="A14" s="15" t="s">
        <v>15</v>
      </c>
      <c r="B14" s="18"/>
      <c r="C14" s="19">
        <f>C5</f>
        <v>1300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3000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98</v>
      </c>
      <c r="B18" s="7"/>
      <c r="C18" s="72">
        <v>535</v>
      </c>
      <c r="D18" s="72"/>
      <c r="E18" s="73"/>
      <c r="F18" s="74"/>
      <c r="G18" s="74"/>
    </row>
    <row r="19" spans="1:7">
      <c r="A19" s="15"/>
      <c r="B19" s="6"/>
      <c r="C19" s="29">
        <f>C18*C16</f>
        <v>1605000</v>
      </c>
      <c r="D19" s="74" t="s">
        <v>68</v>
      </c>
      <c r="E19" s="29"/>
      <c r="F19" s="74"/>
      <c r="G19" s="74"/>
    </row>
    <row r="20" spans="1:7">
      <c r="A20" s="15"/>
      <c r="B20">
        <f>C20*80%</f>
        <v>1219800</v>
      </c>
      <c r="C20" s="30">
        <f>C19*95%</f>
        <v>1524750</v>
      </c>
      <c r="D20" s="74" t="s">
        <v>24</v>
      </c>
      <c r="E20" s="30"/>
      <c r="F20" s="74"/>
      <c r="G20" s="74"/>
    </row>
    <row r="21" spans="1:7">
      <c r="A21" s="15"/>
      <c r="C21" s="30">
        <f>C19*80%</f>
        <v>1284000</v>
      </c>
      <c r="D21" s="74" t="s">
        <v>25</v>
      </c>
      <c r="E21" s="30"/>
      <c r="F21" s="74"/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1070000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3343.75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 s="71"/>
      <c r="D28" s="116"/>
      <c r="E28" s="115"/>
    </row>
    <row r="29" spans="1:7">
      <c r="C29" s="71"/>
      <c r="D29" s="115"/>
      <c r="E29" s="71"/>
    </row>
    <row r="30" spans="1:7">
      <c r="C30" s="71"/>
      <c r="D30" s="115"/>
      <c r="E30" s="71"/>
    </row>
    <row r="31" spans="1:7">
      <c r="C31" s="6">
        <v>535</v>
      </c>
      <c r="D31" s="116"/>
      <c r="E31" s="115"/>
    </row>
    <row r="32" spans="1:7">
      <c r="C32" s="115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F1" zoomScale="85" zoomScaleNormal="85" workbookViewId="0">
      <selection activeCell="N12" sqref="N12:N1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0" si="0">N2</f>
        <v>0</v>
      </c>
      <c r="B2" s="4">
        <f t="shared" ref="B2:B10" si="1">Q2</f>
        <v>0</v>
      </c>
      <c r="C2" s="4">
        <f t="shared" ref="C2:C10" si="2">B2*1.2</f>
        <v>0</v>
      </c>
      <c r="D2" s="4">
        <f t="shared" ref="D2:D10" si="3">C2*1.2</f>
        <v>0</v>
      </c>
      <c r="E2" s="5">
        <f t="shared" ref="E2:E10" si="4">R2</f>
        <v>0</v>
      </c>
      <c r="F2" s="4" t="e">
        <f t="shared" ref="F2:F10" si="5">ROUND((E2/B2),0)</f>
        <v>#DIV/0!</v>
      </c>
      <c r="G2" s="4" t="e">
        <f t="shared" ref="G2:G10" si="6">ROUND((E2/C2),0)</f>
        <v>#DIV/0!</v>
      </c>
      <c r="H2" s="4" t="e">
        <f t="shared" ref="H2:H10" si="7">ROUND((E2/D2),0)</f>
        <v>#DIV/0!</v>
      </c>
      <c r="I2" s="4">
        <f t="shared" ref="I2:I10" si="8">T2</f>
        <v>0</v>
      </c>
      <c r="J2" s="4">
        <f t="shared" ref="J2:J10" si="9">U2</f>
        <v>0</v>
      </c>
      <c r="K2" s="71"/>
      <c r="L2" s="71"/>
      <c r="M2" s="71"/>
      <c r="N2" s="71"/>
      <c r="O2" s="71"/>
      <c r="P2" s="71"/>
      <c r="Q2" s="71"/>
      <c r="R2" s="2"/>
      <c r="S2" s="2"/>
      <c r="T2" s="2"/>
      <c r="AA2" s="65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4" t="e">
        <f t="shared" si="5"/>
        <v>#DIV/0!</v>
      </c>
      <c r="G3" s="4" t="e">
        <f t="shared" si="6"/>
        <v>#DIV/0!</v>
      </c>
      <c r="H3" s="4" t="e">
        <f t="shared" si="7"/>
        <v>#DIV/0!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/>
      <c r="P3" s="71"/>
      <c r="Q3" s="71"/>
      <c r="R3" s="2"/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/>
      <c r="P4" s="71"/>
      <c r="Q4" s="71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/>
      <c r="P5" s="71"/>
      <c r="Q5" s="71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ref="Q2:Q10" si="10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 t="shared" ref="P7:P8" si="11">O7/1.2</f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 t="shared" si="11"/>
        <v>0</v>
      </c>
      <c r="Q8" s="71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850</v>
      </c>
      <c r="C9" s="4">
        <f t="shared" si="2"/>
        <v>1020</v>
      </c>
      <c r="D9" s="4">
        <f t="shared" si="3"/>
        <v>1224</v>
      </c>
      <c r="E9" s="5">
        <f t="shared" si="4"/>
        <v>4200000</v>
      </c>
      <c r="F9" s="4">
        <f t="shared" si="5"/>
        <v>4941</v>
      </c>
      <c r="G9" s="4">
        <f t="shared" si="6"/>
        <v>4118</v>
      </c>
      <c r="H9" s="4">
        <f t="shared" si="7"/>
        <v>3431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v>1020</v>
      </c>
      <c r="Q9" s="71">
        <f t="shared" si="10"/>
        <v>850</v>
      </c>
      <c r="R9" s="2">
        <v>4200000</v>
      </c>
      <c r="S9" s="2"/>
      <c r="T9" s="2"/>
    </row>
    <row r="10" spans="1:35">
      <c r="A10" s="4">
        <f t="shared" si="0"/>
        <v>0</v>
      </c>
      <c r="B10" s="4">
        <f t="shared" si="1"/>
        <v>616.66666666666674</v>
      </c>
      <c r="C10" s="4">
        <f t="shared" si="2"/>
        <v>740.00000000000011</v>
      </c>
      <c r="D10" s="4">
        <f t="shared" si="3"/>
        <v>888.00000000000011</v>
      </c>
      <c r="E10" s="5">
        <f t="shared" si="4"/>
        <v>2500000</v>
      </c>
      <c r="F10" s="4">
        <f t="shared" si="5"/>
        <v>4054</v>
      </c>
      <c r="G10" s="4">
        <f t="shared" si="6"/>
        <v>3378</v>
      </c>
      <c r="H10" s="4">
        <f t="shared" si="7"/>
        <v>2815</v>
      </c>
      <c r="I10" s="4">
        <f t="shared" si="8"/>
        <v>0</v>
      </c>
      <c r="J10" s="4">
        <f t="shared" si="9"/>
        <v>0</v>
      </c>
      <c r="K10" s="71"/>
      <c r="L10" s="71"/>
      <c r="M10" s="71"/>
      <c r="N10" s="71"/>
      <c r="O10" s="71">
        <v>0</v>
      </c>
      <c r="P10" s="71">
        <v>740</v>
      </c>
      <c r="Q10" s="71">
        <f t="shared" si="10"/>
        <v>616.66666666666674</v>
      </c>
      <c r="R10" s="2">
        <v>2500000</v>
      </c>
      <c r="S10" s="2"/>
    </row>
    <row r="11" spans="1:35" ht="16.5">
      <c r="A11" s="4">
        <f t="shared" ref="A11:A13" si="12">N11</f>
        <v>0</v>
      </c>
      <c r="B11" s="4">
        <f t="shared" ref="B11:B13" si="13">Q11</f>
        <v>600</v>
      </c>
      <c r="C11" s="4">
        <f t="shared" ref="C11:C13" si="14">B11*1.2</f>
        <v>720</v>
      </c>
      <c r="D11" s="4">
        <f t="shared" ref="D11:D13" si="15">C11*1.2</f>
        <v>864</v>
      </c>
      <c r="E11" s="5">
        <f t="shared" ref="E11:E13" si="16">R11</f>
        <v>2300000</v>
      </c>
      <c r="F11" s="4">
        <f t="shared" ref="F11:F13" si="17">ROUND((E11/B11),0)</f>
        <v>3833</v>
      </c>
      <c r="G11" s="4">
        <f t="shared" ref="G11:G13" si="18">ROUND((E11/C11),0)</f>
        <v>3194</v>
      </c>
      <c r="H11" s="4">
        <f t="shared" ref="H11:H13" si="19">ROUND((E11/D11),0)</f>
        <v>2662</v>
      </c>
      <c r="I11" s="4">
        <f t="shared" ref="I11:I13" si="20">T11</f>
        <v>0</v>
      </c>
      <c r="J11" s="4">
        <f t="shared" ref="J11:J13" si="21">U11</f>
        <v>0</v>
      </c>
      <c r="K11" s="71"/>
      <c r="L11" s="71"/>
      <c r="M11" s="71"/>
      <c r="N11" s="71"/>
      <c r="O11" s="71">
        <v>0</v>
      </c>
      <c r="P11" s="71">
        <v>720</v>
      </c>
      <c r="Q11" s="71">
        <f t="shared" ref="Q11:Q13" si="22">P11/1.2</f>
        <v>600</v>
      </c>
      <c r="R11" s="2">
        <v>2300000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2"/>
        <v>0</v>
      </c>
      <c r="B12" s="4">
        <f t="shared" si="13"/>
        <v>629.16666666666674</v>
      </c>
      <c r="C12" s="4">
        <f t="shared" si="14"/>
        <v>755.00000000000011</v>
      </c>
      <c r="D12" s="4">
        <f t="shared" si="15"/>
        <v>906.00000000000011</v>
      </c>
      <c r="E12" s="5">
        <f t="shared" si="16"/>
        <v>2500000</v>
      </c>
      <c r="F12" s="4">
        <f t="shared" si="17"/>
        <v>3974</v>
      </c>
      <c r="G12" s="4">
        <f t="shared" si="18"/>
        <v>3311</v>
      </c>
      <c r="H12" s="4">
        <f t="shared" si="19"/>
        <v>2759</v>
      </c>
      <c r="I12" s="4">
        <f t="shared" si="20"/>
        <v>0</v>
      </c>
      <c r="J12" s="4">
        <f t="shared" si="21"/>
        <v>0</v>
      </c>
      <c r="K12" s="71"/>
      <c r="L12" s="71"/>
      <c r="M12" s="71"/>
      <c r="N12" s="71"/>
      <c r="O12" s="71">
        <v>0</v>
      </c>
      <c r="P12" s="71">
        <v>755</v>
      </c>
      <c r="Q12" s="71">
        <f t="shared" si="22"/>
        <v>629.16666666666674</v>
      </c>
      <c r="R12" s="2">
        <v>2500000</v>
      </c>
      <c r="S12" s="2"/>
      <c r="V12" s="68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22"/>
        <v>0</v>
      </c>
      <c r="R13" s="2">
        <v>0</v>
      </c>
      <c r="S13" s="2"/>
    </row>
    <row r="14" spans="1:35">
      <c r="A14" s="4">
        <f t="shared" ref="A14:A15" si="23">N14</f>
        <v>0</v>
      </c>
      <c r="B14" s="4">
        <f t="shared" ref="B14:B15" si="24">Q14</f>
        <v>0</v>
      </c>
      <c r="C14" s="4">
        <f t="shared" ref="C14:C15" si="25">B14*1.2</f>
        <v>0</v>
      </c>
      <c r="D14" s="4">
        <f t="shared" ref="D14:D15" si="26">C14*1.2</f>
        <v>0</v>
      </c>
      <c r="E14" s="5">
        <f t="shared" ref="E14:E15" si="27">R14</f>
        <v>0</v>
      </c>
      <c r="F14" s="4" t="e">
        <f t="shared" ref="F14:F15" si="28">ROUND((E14/B14),0)</f>
        <v>#DIV/0!</v>
      </c>
      <c r="G14" s="4" t="e">
        <f t="shared" ref="G14:G15" si="29">ROUND((E14/C14),0)</f>
        <v>#DIV/0!</v>
      </c>
      <c r="H14" s="4" t="e">
        <f t="shared" ref="H14:H15" si="30">ROUND((E14/D14),0)</f>
        <v>#DIV/0!</v>
      </c>
      <c r="I14" s="4">
        <f t="shared" ref="I14:I15" si="31">T14</f>
        <v>0</v>
      </c>
      <c r="J14" s="4">
        <f t="shared" ref="J14:J15" si="32">U14</f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ref="Q14:Q15" si="33">P14/1.2</f>
        <v>0</v>
      </c>
      <c r="R14" s="2">
        <v>0</v>
      </c>
      <c r="S14" s="2"/>
    </row>
    <row r="15" spans="1:35">
      <c r="A15" s="4">
        <f t="shared" si="23"/>
        <v>0</v>
      </c>
      <c r="B15" s="4">
        <f t="shared" si="24"/>
        <v>0</v>
      </c>
      <c r="C15" s="4">
        <f t="shared" si="25"/>
        <v>0</v>
      </c>
      <c r="D15" s="4">
        <f t="shared" si="26"/>
        <v>0</v>
      </c>
      <c r="E15" s="5">
        <f t="shared" si="27"/>
        <v>0</v>
      </c>
      <c r="F15" s="4" t="e">
        <f t="shared" si="28"/>
        <v>#DIV/0!</v>
      </c>
      <c r="G15" s="4" t="e">
        <f t="shared" si="29"/>
        <v>#DIV/0!</v>
      </c>
      <c r="H15" s="4" t="e">
        <f t="shared" si="30"/>
        <v>#DIV/0!</v>
      </c>
      <c r="I15" s="4">
        <f t="shared" si="31"/>
        <v>0</v>
      </c>
      <c r="J15" s="4">
        <f t="shared" si="32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33"/>
        <v>0</v>
      </c>
      <c r="R15" s="2">
        <v>0</v>
      </c>
      <c r="S15" s="2"/>
    </row>
    <row r="16" spans="1:35">
      <c r="A16" s="4">
        <f t="shared" ref="A16:A19" si="34">N16</f>
        <v>0</v>
      </c>
      <c r="B16" s="4">
        <f t="shared" ref="B16:B19" si="35">Q16</f>
        <v>0</v>
      </c>
      <c r="C16" s="4">
        <f t="shared" ref="C16:C19" si="36">B16*1.2</f>
        <v>0</v>
      </c>
      <c r="D16" s="4">
        <f t="shared" ref="D16:D19" si="37">C16*1.2</f>
        <v>0</v>
      </c>
      <c r="E16" s="5">
        <f t="shared" ref="E16:E19" si="38">R16</f>
        <v>0</v>
      </c>
      <c r="F16" s="4" t="e">
        <f t="shared" ref="F16:F19" si="39">ROUND((E16/B16),0)</f>
        <v>#DIV/0!</v>
      </c>
      <c r="G16" s="4" t="e">
        <f t="shared" ref="G16:G19" si="40">ROUND((E16/C16),0)</f>
        <v>#DIV/0!</v>
      </c>
      <c r="H16" s="4" t="e">
        <f t="shared" ref="H16:H19" si="41">ROUND((E16/D16),0)</f>
        <v>#DIV/0!</v>
      </c>
      <c r="I16" s="4">
        <f t="shared" ref="I16:J19" si="42">T16</f>
        <v>0</v>
      </c>
      <c r="J16" s="4">
        <f t="shared" si="42"/>
        <v>0</v>
      </c>
      <c r="O16">
        <v>0</v>
      </c>
      <c r="P16">
        <f t="shared" ref="P16:P17" si="43">O16/1.2</f>
        <v>0</v>
      </c>
      <c r="Q16">
        <f t="shared" ref="Q16:Q18" si="44">P16/1.2</f>
        <v>0</v>
      </c>
      <c r="R16" s="2">
        <v>0</v>
      </c>
      <c r="S16" s="2"/>
    </row>
    <row r="17" spans="1:19">
      <c r="A17" s="4">
        <f t="shared" si="34"/>
        <v>0</v>
      </c>
      <c r="B17" s="4">
        <f t="shared" si="35"/>
        <v>0</v>
      </c>
      <c r="C17" s="4">
        <f t="shared" si="36"/>
        <v>0</v>
      </c>
      <c r="D17" s="4">
        <f t="shared" si="37"/>
        <v>0</v>
      </c>
      <c r="E17" s="5">
        <f t="shared" si="38"/>
        <v>0</v>
      </c>
      <c r="F17" s="4" t="e">
        <f t="shared" si="39"/>
        <v>#DIV/0!</v>
      </c>
      <c r="G17" s="4" t="e">
        <f t="shared" si="40"/>
        <v>#DIV/0!</v>
      </c>
      <c r="H17" s="4" t="e">
        <f t="shared" si="41"/>
        <v>#DIV/0!</v>
      </c>
      <c r="I17" s="4">
        <f t="shared" si="42"/>
        <v>0</v>
      </c>
      <c r="J17" s="4">
        <f t="shared" si="42"/>
        <v>0</v>
      </c>
      <c r="O17">
        <v>0</v>
      </c>
      <c r="P17">
        <f t="shared" si="43"/>
        <v>0</v>
      </c>
      <c r="Q17">
        <f t="shared" si="44"/>
        <v>0</v>
      </c>
      <c r="R17" s="2">
        <v>0</v>
      </c>
      <c r="S17" s="2"/>
    </row>
    <row r="18" spans="1:19">
      <c r="A18" s="4">
        <f t="shared" si="34"/>
        <v>0</v>
      </c>
      <c r="B18" s="4">
        <f t="shared" si="35"/>
        <v>0</v>
      </c>
      <c r="C18" s="4">
        <f t="shared" si="36"/>
        <v>0</v>
      </c>
      <c r="D18" s="4">
        <f t="shared" si="37"/>
        <v>0</v>
      </c>
      <c r="E18" s="5">
        <f t="shared" si="38"/>
        <v>0</v>
      </c>
      <c r="F18" s="4" t="e">
        <f t="shared" si="39"/>
        <v>#DIV/0!</v>
      </c>
      <c r="G18" s="4" t="e">
        <f t="shared" si="40"/>
        <v>#DIV/0!</v>
      </c>
      <c r="H18" s="4" t="e">
        <f t="shared" si="41"/>
        <v>#DIV/0!</v>
      </c>
      <c r="I18" s="4">
        <f t="shared" si="42"/>
        <v>0</v>
      </c>
      <c r="J18" s="4">
        <f t="shared" si="42"/>
        <v>0</v>
      </c>
      <c r="O18">
        <v>0</v>
      </c>
      <c r="P18">
        <f>O18/1.2</f>
        <v>0</v>
      </c>
      <c r="Q18">
        <f t="shared" si="44"/>
        <v>0</v>
      </c>
      <c r="R18" s="2">
        <v>0</v>
      </c>
      <c r="S18" s="2"/>
    </row>
    <row r="19" spans="1:19">
      <c r="A19" s="4">
        <f t="shared" si="34"/>
        <v>0</v>
      </c>
      <c r="B19" s="4">
        <f t="shared" si="35"/>
        <v>0</v>
      </c>
      <c r="C19" s="4">
        <f t="shared" si="36"/>
        <v>0</v>
      </c>
      <c r="D19" s="4">
        <f t="shared" si="37"/>
        <v>0</v>
      </c>
      <c r="E19" s="5">
        <f t="shared" si="38"/>
        <v>0</v>
      </c>
      <c r="F19" s="4" t="e">
        <f t="shared" si="39"/>
        <v>#DIV/0!</v>
      </c>
      <c r="G19" s="4" t="e">
        <f t="shared" si="40"/>
        <v>#DIV/0!</v>
      </c>
      <c r="H19" s="4" t="e">
        <f t="shared" si="41"/>
        <v>#DIV/0!</v>
      </c>
      <c r="I19" s="4">
        <f t="shared" si="42"/>
        <v>0</v>
      </c>
      <c r="J19" s="4">
        <f t="shared" si="42"/>
        <v>0</v>
      </c>
      <c r="O19" s="71">
        <v>0</v>
      </c>
      <c r="P19" s="71">
        <f>O19/1.2</f>
        <v>0</v>
      </c>
      <c r="Q19" s="71">
        <f t="shared" ref="Q19" si="45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22:Q34"/>
  <sheetViews>
    <sheetView workbookViewId="0">
      <selection activeCell="M9" sqref="M9"/>
    </sheetView>
  </sheetViews>
  <sheetFormatPr defaultRowHeight="15"/>
  <sheetData>
    <row r="22" spans="17:17">
      <c r="Q22" s="71"/>
    </row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E6" zoomScale="115" zoomScaleNormal="115" workbookViewId="0">
      <selection activeCell="P15" sqref="P15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1" workbookViewId="0">
      <selection activeCell="L18" sqref="L18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" zoomScaleNormal="100" workbookViewId="0">
      <selection activeCell="L10" sqref="L10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4:I32"/>
  <sheetViews>
    <sheetView topLeftCell="A14" zoomScaleNormal="100" workbookViewId="0">
      <selection activeCell="K30" sqref="K30"/>
    </sheetView>
  </sheetViews>
  <sheetFormatPr defaultRowHeight="15"/>
  <sheetData>
    <row r="4" spans="6:9">
      <c r="F4" s="71"/>
    </row>
    <row r="5" spans="6:9">
      <c r="F5" s="71"/>
      <c r="I5" s="71"/>
    </row>
    <row r="6" spans="6:9">
      <c r="F6" s="71"/>
      <c r="H6" s="71"/>
      <c r="I6" s="71"/>
    </row>
    <row r="7" spans="6:9">
      <c r="F7" s="71"/>
      <c r="H7" s="71"/>
      <c r="I7" s="71"/>
    </row>
    <row r="8" spans="6:9">
      <c r="F8" s="71">
        <v>4.25</v>
      </c>
      <c r="G8">
        <v>3</v>
      </c>
      <c r="H8" s="71">
        <f>G8*F8:F8</f>
        <v>12.75</v>
      </c>
      <c r="I8" s="71"/>
    </row>
    <row r="9" spans="6:9">
      <c r="F9" s="71">
        <v>3.5</v>
      </c>
      <c r="G9">
        <v>3.05</v>
      </c>
      <c r="H9" s="71">
        <f t="shared" ref="H9:H18" si="0">G9*F9:F9</f>
        <v>10.674999999999999</v>
      </c>
      <c r="I9" s="71"/>
    </row>
    <row r="10" spans="6:9">
      <c r="F10">
        <v>3.5</v>
      </c>
      <c r="G10">
        <v>3</v>
      </c>
      <c r="H10" s="71">
        <f t="shared" si="0"/>
        <v>10.5</v>
      </c>
    </row>
    <row r="11" spans="6:9">
      <c r="F11" s="71">
        <v>2.5</v>
      </c>
      <c r="G11">
        <v>1.2</v>
      </c>
      <c r="H11" s="71">
        <f t="shared" si="0"/>
        <v>3</v>
      </c>
      <c r="I11" s="115"/>
    </row>
    <row r="12" spans="6:9">
      <c r="F12" s="71">
        <v>1.3</v>
      </c>
      <c r="G12">
        <v>0.9</v>
      </c>
      <c r="H12" s="71">
        <f t="shared" si="0"/>
        <v>1.1700000000000002</v>
      </c>
      <c r="I12" s="71"/>
    </row>
    <row r="13" spans="6:9">
      <c r="F13" s="71">
        <v>4.3</v>
      </c>
      <c r="G13">
        <v>3</v>
      </c>
      <c r="H13" s="71">
        <f t="shared" si="0"/>
        <v>12.899999999999999</v>
      </c>
      <c r="I13" s="71"/>
    </row>
    <row r="14" spans="6:9">
      <c r="F14" s="71">
        <v>3</v>
      </c>
      <c r="G14">
        <v>2.6</v>
      </c>
      <c r="H14" s="71">
        <f t="shared" si="0"/>
        <v>7.8000000000000007</v>
      </c>
      <c r="I14" s="71"/>
    </row>
    <row r="15" spans="6:9">
      <c r="F15" s="71">
        <v>2.5</v>
      </c>
      <c r="G15">
        <v>1.2</v>
      </c>
      <c r="H15" s="71">
        <f t="shared" si="0"/>
        <v>3</v>
      </c>
      <c r="I15" s="71"/>
    </row>
    <row r="16" spans="6:9">
      <c r="F16" s="71">
        <v>2.5</v>
      </c>
      <c r="G16">
        <v>1.2</v>
      </c>
      <c r="H16" s="71">
        <f t="shared" si="0"/>
        <v>3</v>
      </c>
      <c r="I16" s="115"/>
    </row>
    <row r="17" spans="6:9">
      <c r="F17" s="71">
        <v>5.6</v>
      </c>
      <c r="G17">
        <v>0.9</v>
      </c>
      <c r="H17" s="71">
        <f t="shared" si="0"/>
        <v>5.04</v>
      </c>
    </row>
    <row r="18" spans="6:9">
      <c r="F18" s="71">
        <v>1.2</v>
      </c>
      <c r="G18">
        <v>1.2</v>
      </c>
      <c r="H18">
        <f t="shared" si="0"/>
        <v>1.44</v>
      </c>
      <c r="I18" s="115"/>
    </row>
    <row r="19" spans="6:9">
      <c r="H19">
        <f>SUM(H8:H18)</f>
        <v>71.275000000000006</v>
      </c>
      <c r="I19" s="115"/>
    </row>
    <row r="20" spans="6:9">
      <c r="F20" s="71">
        <v>3</v>
      </c>
      <c r="G20">
        <v>1.75</v>
      </c>
      <c r="H20">
        <f>G20*F20</f>
        <v>5.25</v>
      </c>
      <c r="I20" s="71"/>
    </row>
    <row r="21" spans="6:9">
      <c r="F21" s="71">
        <v>3.25</v>
      </c>
      <c r="G21">
        <v>1.5</v>
      </c>
      <c r="H21" s="71">
        <f t="shared" ref="H21:H23" si="1">G21*F21</f>
        <v>4.875</v>
      </c>
      <c r="I21" s="115"/>
    </row>
    <row r="22" spans="6:9">
      <c r="F22">
        <v>4.3</v>
      </c>
      <c r="G22">
        <v>1.5</v>
      </c>
      <c r="H22" s="71">
        <f t="shared" si="1"/>
        <v>6.4499999999999993</v>
      </c>
    </row>
    <row r="23" spans="6:9">
      <c r="F23">
        <v>4.3</v>
      </c>
      <c r="G23">
        <v>1.5</v>
      </c>
      <c r="H23" s="71">
        <f t="shared" si="1"/>
        <v>6.4499999999999993</v>
      </c>
      <c r="I23" s="115"/>
    </row>
    <row r="24" spans="6:9">
      <c r="H24">
        <f>SUM(H20:H23)</f>
        <v>23.024999999999999</v>
      </c>
    </row>
    <row r="25" spans="6:9">
      <c r="H25">
        <f>H19+H24</f>
        <v>94.300000000000011</v>
      </c>
      <c r="I25">
        <f>H25*10.764</f>
        <v>1015.0452</v>
      </c>
    </row>
    <row r="27" spans="6:9">
      <c r="F27">
        <v>93.37</v>
      </c>
      <c r="G27">
        <f>F27*10.764</f>
        <v>1005.03468</v>
      </c>
    </row>
    <row r="30" spans="6:9">
      <c r="F30">
        <v>49.8</v>
      </c>
      <c r="G30" s="115">
        <f>F30*10.764</f>
        <v>536.04719999999998</v>
      </c>
    </row>
    <row r="31" spans="6:9">
      <c r="F31">
        <v>43.57</v>
      </c>
      <c r="G31" s="115">
        <f>F31*10.764</f>
        <v>468.98747999999995</v>
      </c>
    </row>
    <row r="32" spans="6:9">
      <c r="G32" s="116">
        <f>SUM(G30:G31)</f>
        <v>1005.03468</v>
      </c>
      <c r="H32" s="115">
        <f>G32*1.1</f>
        <v>1105.5381480000001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Measurement</vt:lpstr>
      <vt:lpstr>Sheet8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2023-12-12T10:26:49Z</dcterms:modified>
</cp:coreProperties>
</file>