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7C13709-3E5B-4CC6-9A71-1B4808D7BD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5" l="1"/>
  <c r="E40" i="5"/>
  <c r="I10" i="5"/>
  <c r="I11" i="5" s="1"/>
  <c r="I8" i="5"/>
  <c r="G36" i="5" l="1"/>
  <c r="I36" i="5"/>
  <c r="G39" i="5"/>
  <c r="L8" i="5" l="1"/>
  <c r="I34" i="5" l="1"/>
  <c r="L9" i="5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7" i="5"/>
  <c r="K40" i="5"/>
  <c r="B25" i="5" l="1"/>
  <c r="B23" i="5"/>
  <c r="B22" i="5"/>
  <c r="B21" i="5"/>
</calcChain>
</file>

<file path=xl/sharedStrings.xml><?xml version="1.0" encoding="utf-8"?>
<sst xmlns="http://schemas.openxmlformats.org/spreadsheetml/2006/main" count="30" uniqueCount="30">
  <si>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</si>
  <si>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</si>
  <si>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</si>
  <si>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</si>
  <si>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</si>
  <si>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</si>
  <si>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</si>
  <si>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</si>
  <si>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</si>
  <si>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</si>
  <si>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</si>
  <si>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</si>
  <si>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</si>
  <si>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</si>
  <si>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</si>
  <si>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</si>
  <si>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</si>
  <si>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</si>
  <si>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</si>
  <si>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</si>
  <si>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</si>
  <si>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</si>
  <si>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</si>
  <si>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</si>
  <si>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</si>
  <si>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</si>
  <si>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</si>
  <si>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</si>
  <si>
    <t>Meaurement Carpet Area</t>
  </si>
  <si>
    <t>Varanda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</si>
</sst>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3" fontId="0" fillId="0" borderId="0" xfId="0" applyNumberFormat="1"/>
    <xf numFmtId="0" fontId="0" fillId="0" borderId="1" xfId="0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34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B38B40-876D-412B-A9E8-F4AC8F267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6544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161925</xdr:rowOff>
    </xdr:from>
    <xdr:to>
      <xdr:col>26</xdr:col>
      <xdr:colOff>545161</xdr:colOff>
      <xdr:row>49</xdr:row>
      <xdr:rowOff>1254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77943-95C9-42E8-9DF6-A6614733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352425"/>
          <a:ext cx="16023286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47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38ABB3-510F-41BC-9A7B-A9D47579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9059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459391</xdr:colOff>
      <xdr:row>48</xdr:row>
      <xdr:rowOff>1276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3832BC-E98C-4260-88E5-A72B2485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99391" cy="9145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E57146-513D-492C-BA57-21331C5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99444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211791</xdr:colOff>
      <xdr:row>48</xdr:row>
      <xdr:rowOff>20329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62D28-B691-4269-834A-EA6675350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61391" cy="9164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tabSelected="1" workbookViewId="0">
      <selection activeCell="A3" sqref="A3:B23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2023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1976</v>
      </c>
      <c r="C5" s="2"/>
      <c r="I5" s="2">
        <v>1973</v>
      </c>
      <c r="J5" s="2">
        <v>2023</v>
      </c>
      <c r="K5" s="2">
        <f>J5-I5</f>
        <v>50</v>
      </c>
      <c r="L5" s="2">
        <f>K5-60</f>
        <v>-10</v>
      </c>
    </row>
    <row r="6" spans="1:12" x14ac:dyDescent="0.25">
      <c r="A6" s="2" t="s">
        <v>7</v>
      </c>
      <c r="B6" s="2">
        <f>B4-B5</f>
        <v>47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-13</v>
      </c>
      <c r="C7" s="2"/>
      <c r="I7" s="2" t="s">
        <v>27</v>
      </c>
      <c r="J7" s="2" t="s">
        <v>26</v>
      </c>
      <c r="K7" s="2"/>
      <c r="L7">
        <v>26620</v>
      </c>
    </row>
    <row r="8" spans="1:12" x14ac:dyDescent="0.25">
      <c r="A8" s="2" t="s">
        <v>8</v>
      </c>
      <c r="B8" s="5">
        <f>270*2800</f>
        <v>756000</v>
      </c>
      <c r="C8" s="5"/>
      <c r="I8" s="8">
        <f>J8/1.2</f>
        <v>225</v>
      </c>
      <c r="J8">
        <v>270</v>
      </c>
      <c r="K8" s="2"/>
      <c r="L8">
        <f>L7/100*105</f>
        <v>27951</v>
      </c>
    </row>
    <row r="9" spans="1:12" x14ac:dyDescent="0.25">
      <c r="A9" s="2" t="s">
        <v>9</v>
      </c>
      <c r="B9" s="2"/>
      <c r="C9" s="2"/>
      <c r="I9" s="2">
        <v>30000</v>
      </c>
      <c r="J9" s="2"/>
      <c r="K9" s="2"/>
      <c r="L9">
        <f>L8/10.764</f>
        <v>2596.711259754738</v>
      </c>
    </row>
    <row r="10" spans="1:12" x14ac:dyDescent="0.25">
      <c r="A10" s="2"/>
      <c r="B10" s="2"/>
      <c r="C10" s="2"/>
      <c r="I10" s="8">
        <f>I9*I8</f>
        <v>6750000</v>
      </c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8">
        <f>I10/270</f>
        <v>25000</v>
      </c>
      <c r="J11" s="2"/>
      <c r="K11" s="2"/>
    </row>
    <row r="12" spans="1:12" x14ac:dyDescent="0.25">
      <c r="A12" s="2" t="s">
        <v>11</v>
      </c>
      <c r="B12" s="2">
        <f>B11*B6/60</f>
        <v>70.5</v>
      </c>
      <c r="C12" s="2"/>
    </row>
    <row r="13" spans="1:12" x14ac:dyDescent="0.25">
      <c r="A13" s="2"/>
      <c r="B13" s="6">
        <f>B12%</f>
        <v>0.70499999999999996</v>
      </c>
      <c r="C13" s="6"/>
    </row>
    <row r="14" spans="1:12" x14ac:dyDescent="0.25">
      <c r="A14" s="2"/>
      <c r="B14" s="2"/>
      <c r="C14" s="2"/>
    </row>
    <row r="15" spans="1:12" x14ac:dyDescent="0.25">
      <c r="A15" s="2" t="s">
        <v>12</v>
      </c>
      <c r="B15" s="5">
        <f>ROUND((B8*B13),0)</f>
        <v>532980</v>
      </c>
      <c r="C15" s="5"/>
      <c r="I15" t="s">
        <v>28</v>
      </c>
      <c r="K15" t="s">
        <v>29</v>
      </c>
    </row>
    <row r="16" spans="1:12" x14ac:dyDescent="0.25">
      <c r="A16" s="2" t="s">
        <v>2</v>
      </c>
      <c r="B16" s="5">
        <v>270</v>
      </c>
      <c r="C16" s="5"/>
      <c r="I16">
        <v>213</v>
      </c>
      <c r="K16">
        <v>102</v>
      </c>
    </row>
    <row r="17" spans="1:12" x14ac:dyDescent="0.25">
      <c r="A17" s="2" t="s">
        <v>25</v>
      </c>
      <c r="B17" s="2">
        <v>21000</v>
      </c>
      <c r="C17" s="2"/>
    </row>
    <row r="18" spans="1:12" x14ac:dyDescent="0.25">
      <c r="A18" s="2" t="s">
        <v>13</v>
      </c>
      <c r="B18" s="5">
        <f>B17*B16</f>
        <v>5670000</v>
      </c>
      <c r="C18" s="5"/>
    </row>
    <row r="19" spans="1:12" x14ac:dyDescent="0.25">
      <c r="A19" s="2" t="s">
        <v>14</v>
      </c>
      <c r="B19" s="2"/>
      <c r="C19" s="2"/>
    </row>
    <row r="20" spans="1:12" x14ac:dyDescent="0.25">
      <c r="A20" s="4" t="s">
        <v>15</v>
      </c>
      <c r="B20" s="7">
        <f>B18-B15</f>
        <v>5137020</v>
      </c>
      <c r="C20" s="7"/>
      <c r="D20" s="1"/>
      <c r="E20" s="1"/>
    </row>
    <row r="21" spans="1:12" x14ac:dyDescent="0.25">
      <c r="A21" s="4" t="s">
        <v>16</v>
      </c>
      <c r="B21" s="7">
        <f>ROUND((B20*90%),0)</f>
        <v>4623318</v>
      </c>
      <c r="C21" s="7"/>
    </row>
    <row r="22" spans="1:12" x14ac:dyDescent="0.25">
      <c r="A22" s="4" t="s">
        <v>17</v>
      </c>
      <c r="B22" s="7">
        <f>ROUND((B20*80%),0)</f>
        <v>4109616</v>
      </c>
      <c r="C22" s="7"/>
    </row>
    <row r="23" spans="1:12" x14ac:dyDescent="0.25">
      <c r="A23" s="4" t="s">
        <v>18</v>
      </c>
      <c r="B23" s="7">
        <f>MROUND((B20*0.03/12),500)</f>
        <v>13000</v>
      </c>
      <c r="C23" s="7"/>
    </row>
    <row r="24" spans="1:12" ht="18.75" x14ac:dyDescent="0.3">
      <c r="H24" s="10"/>
      <c r="I24" s="10"/>
      <c r="J24" s="10"/>
      <c r="K24" s="10"/>
      <c r="L24" s="10"/>
    </row>
    <row r="25" spans="1:12" ht="18.75" x14ac:dyDescent="0.3">
      <c r="B25" s="1">
        <f>B20/270</f>
        <v>19026</v>
      </c>
      <c r="D25" s="1"/>
      <c r="H25" s="10"/>
      <c r="I25" s="10"/>
      <c r="J25" s="10"/>
      <c r="K25" s="10"/>
      <c r="L25" s="10"/>
    </row>
    <row r="26" spans="1:12" ht="16.5" x14ac:dyDescent="0.3">
      <c r="B26" s="1"/>
      <c r="F26" s="9"/>
      <c r="G26" s="9"/>
      <c r="H26" s="9"/>
      <c r="I26" s="9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11">
        <v>419</v>
      </c>
      <c r="E33" s="12"/>
      <c r="F33" s="11">
        <v>8000000</v>
      </c>
      <c r="G33" s="11" t="e">
        <f t="shared" ref="G33:G37" si="0">F33/E33</f>
        <v>#DIV/0!</v>
      </c>
      <c r="H33" s="11">
        <f t="shared" ref="H33:H37" si="1">F33/D33</f>
        <v>19093.07875894988</v>
      </c>
      <c r="I33" s="2" t="e">
        <f t="shared" ref="I33:I37" si="2">D33/E33</f>
        <v>#DIV/0!</v>
      </c>
    </row>
    <row r="34" spans="4:13" x14ac:dyDescent="0.25">
      <c r="D34" s="2">
        <v>450</v>
      </c>
      <c r="E34" s="3"/>
      <c r="F34" s="2">
        <v>10000000</v>
      </c>
      <c r="G34" s="2" t="e">
        <f t="shared" si="0"/>
        <v>#DIV/0!</v>
      </c>
      <c r="H34" s="2">
        <f t="shared" si="1"/>
        <v>22222.222222222223</v>
      </c>
      <c r="I34" s="2" t="e">
        <f t="shared" si="2"/>
        <v>#DIV/0!</v>
      </c>
    </row>
    <row r="35" spans="4:13" x14ac:dyDescent="0.25">
      <c r="D35" s="11">
        <v>405</v>
      </c>
      <c r="E35" s="11"/>
      <c r="F35" s="13">
        <v>9000000</v>
      </c>
      <c r="G35" s="11" t="e">
        <f t="shared" si="0"/>
        <v>#DIV/0!</v>
      </c>
      <c r="H35" s="11">
        <f t="shared" si="1"/>
        <v>22222.222222222223</v>
      </c>
      <c r="I35" s="2" t="e">
        <f t="shared" si="2"/>
        <v>#DIV/0!</v>
      </c>
    </row>
    <row r="36" spans="4:13" x14ac:dyDescent="0.25">
      <c r="D36" s="4">
        <v>365</v>
      </c>
      <c r="E36" s="11"/>
      <c r="F36" s="13">
        <v>9000000</v>
      </c>
      <c r="G36" s="4" t="e">
        <f t="shared" si="0"/>
        <v>#DIV/0!</v>
      </c>
      <c r="H36" s="4">
        <f t="shared" si="1"/>
        <v>24657.534246575342</v>
      </c>
      <c r="I36" s="2" t="e">
        <f t="shared" si="2"/>
        <v>#DIV/0!</v>
      </c>
    </row>
    <row r="37" spans="4:13" x14ac:dyDescent="0.25">
      <c r="D37" s="4"/>
      <c r="E37" s="4"/>
      <c r="F37" s="4"/>
      <c r="G37" s="4" t="e">
        <f t="shared" si="0"/>
        <v>#DIV/0!</v>
      </c>
      <c r="H37" s="4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>
        <v>210000</v>
      </c>
      <c r="I39" s="2">
        <v>30000</v>
      </c>
      <c r="J39" s="2">
        <f>I39+H39+F39</f>
        <v>240000</v>
      </c>
      <c r="K39" s="2" t="e">
        <f>J39/E39</f>
        <v>#DIV/0!</v>
      </c>
      <c r="L39" s="5"/>
      <c r="M39" s="2"/>
    </row>
    <row r="40" spans="4:13" x14ac:dyDescent="0.25">
      <c r="D40" s="2"/>
      <c r="E40" s="4">
        <f>41.82*10.764</f>
        <v>450.15047999999996</v>
      </c>
      <c r="F40" s="4">
        <v>10500000</v>
      </c>
      <c r="G40" s="4">
        <f>F40/E40</f>
        <v>23325.533275006172</v>
      </c>
      <c r="H40" s="4">
        <v>630000</v>
      </c>
      <c r="I40" s="2">
        <v>30000</v>
      </c>
      <c r="J40" s="4">
        <f>I40+H40+F40</f>
        <v>11160000</v>
      </c>
      <c r="K40" s="4">
        <f>J40/E40</f>
        <v>24791.709652292277</v>
      </c>
      <c r="L40" s="5" t="e">
        <f>J40/D40</f>
        <v>#DIV/0!</v>
      </c>
      <c r="M40" s="2" t="e">
        <f>F40/D40</f>
        <v>#DIV/0!</v>
      </c>
    </row>
    <row r="41" spans="4:13" x14ac:dyDescent="0.25">
      <c r="D41" s="2"/>
      <c r="E41" s="4">
        <v>270</v>
      </c>
      <c r="F41" s="4">
        <v>4900000</v>
      </c>
      <c r="G41" s="4">
        <f>F41/E41</f>
        <v>18148.14814814815</v>
      </c>
      <c r="H41" s="4">
        <v>294000</v>
      </c>
      <c r="I41" s="2">
        <v>30000</v>
      </c>
      <c r="J41" s="4">
        <f>I41+H41+F41</f>
        <v>5224000</v>
      </c>
      <c r="K41" s="4">
        <f>J41/E41</f>
        <v>19348.14814814815</v>
      </c>
      <c r="L41" s="2"/>
      <c r="M41" s="2"/>
    </row>
    <row r="42" spans="4:13" x14ac:dyDescent="0.25">
      <c r="D42" s="2"/>
      <c r="E42" s="2"/>
      <c r="F42" s="2">
        <v>3000000</v>
      </c>
      <c r="G42" s="2" t="e">
        <f>F42/E42</f>
        <v>#DIV/0!</v>
      </c>
      <c r="H42" s="2">
        <v>180000</v>
      </c>
      <c r="I42" s="2">
        <v>30000</v>
      </c>
      <c r="J42" s="2">
        <f>I42+H42+F42</f>
        <v>3210000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>
      <selection activeCell="R27" sqref="R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topLeftCell="A2" workbookViewId="0">
      <selection activeCell="AB37" sqref="AB37:AB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2023-12-16T11:42:02Z</dcterms:modified>
</cp:coreProperties>
</file>