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43" r:id="rId9"/>
    <sheet name="MB" sheetId="42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2"/>
  <c r="H20"/>
  <c r="H19"/>
  <c r="H18"/>
  <c r="H17"/>
  <c r="H15"/>
  <c r="H14"/>
  <c r="H13"/>
  <c r="H12"/>
  <c r="H10"/>
  <c r="H9"/>
  <c r="H8"/>
  <c r="H7"/>
  <c r="H6"/>
  <c r="H5"/>
  <c r="H4"/>
  <c r="H3"/>
  <c r="Q6" i="4"/>
  <c r="B6" s="1"/>
  <c r="C6" s="1"/>
  <c r="D6" s="1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H21" i="42" l="1"/>
  <c r="H16"/>
  <c r="G6" i="4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H22" i="42" l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<sst xmlns="http://schemas.openxmlformats.org/spreadsheetml/2006/main" count="147" uniqueCount="108">
  <si>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</si>
  <si>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</si>
  <si>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</si>
  <si>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</si>
  <si>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</si>
  <si>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</si>
  <si>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</si>
  <si>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</si>
  <si>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</si>
  <si>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</si>
  <si>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</si>
  <si>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</si>
  <si>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</si>
  <si>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</si>
  <si>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</si>
  <si>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</si>
  <si>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</si>
  <si>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</si>
  <si>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</si>
  <si>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</si>
  <si>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</si>
  <si>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</si>
  <si>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</si>
  <si>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</si>
  <si>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</si>
  <si>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</si>
  <si>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</si>
  <si>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</si>
  <si>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</si>
  <si>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</si>
  <si>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</si>
  <si>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</si>
  <si>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</si>
  <si>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</si>
  <si>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</si>
  <si>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</si>
  <si>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</si>
  <si>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</si>
  <si>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</si>
  <si>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</si>
  <si>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</si>
  <si>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</si>
  <si>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</si>
  <si>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</si>
  <si>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</si>
  <si>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</si>
  <si>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</si>
  <si>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</si>
  <si>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</si>
  <si>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</si>
  <si>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</si>
  <si>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</si>
  <si>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</si>
  <si>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</si>
  <si>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</si>
  <si>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</si>
  <si>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</si>
  <si>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</si>
  <si>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</si>
  <si>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</si>
  <si>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</si>
  <si>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</si>
  <si>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</si>
  <si>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</si>
  <si>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</si>
  <si>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</si>
  <si>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</si>
  <si>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</si>
  <si>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</si>
  <si>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</si>
  <si>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</si>
  <si>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</si>
  <si>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</si>
  <si>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</si>
  <si>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</si>
  <si>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</si>
  <si>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</si>
  <si>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</si>
  <si>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</si>
  <si>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</si>
  <si>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</si>
  <si>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</si>
  <si>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</si>
  <si>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</si>
  <si>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</si>
  <si>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</si>
  <si>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</si>
  <si>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</si>
  <si>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</si>
  <si>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</si>
  <si>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</si>
  <si>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</si>
  <si>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</si>
  <si>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</si>
  <si>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</si>
  <si>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</si>
  <si>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</si>
  <si>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</si>
  <si>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</si>
  <si>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Bed</t>
  </si>
  <si>
    <t>Pass</t>
  </si>
  <si>
    <t>bed</t>
  </si>
  <si>
    <t>toilet</t>
  </si>
  <si>
    <t>pass</t>
  </si>
  <si>
    <t>kit</t>
  </si>
  <si>
    <t>Toilet</t>
  </si>
  <si>
    <t>Store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</si>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</sst>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180975</xdr:rowOff>
    </xdr:from>
    <xdr:to>
      <xdr:col>10</xdr:col>
      <xdr:colOff>219075</xdr:colOff>
      <xdr:row>21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7147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4</xdr:row>
      <xdr:rowOff>173182</xdr:rowOff>
    </xdr:from>
    <xdr:to>
      <xdr:col>13</xdr:col>
      <xdr:colOff>566237</xdr:colOff>
      <xdr:row>29</xdr:row>
      <xdr:rowOff>106507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136" y="935182"/>
          <a:ext cx="8220874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15</xdr:col>
      <xdr:colOff>447675</xdr:colOff>
      <xdr:row>26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450"/>
          <a:ext cx="9591675" cy="4838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42460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40425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40425</v>
      </c>
      <c r="D5" s="57" t="s">
        <v>61</v>
      </c>
      <c r="E5" s="58">
        <f>ROUND(C5/10.764,0)</f>
        <v>3756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16200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24225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24225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40425</v>
      </c>
      <c r="D10" s="57" t="s">
        <v>61</v>
      </c>
      <c r="E10" s="58">
        <f>ROUND(C10/10.764,0)</f>
        <v>3756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1240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4657440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2480000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3:O23"/>
  <sheetViews>
    <sheetView topLeftCell="C4" workbookViewId="0">
      <selection activeCell="G20" sqref="G20"/>
    </sheetView>
  </sheetViews>
  <sheetFormatPr defaultRowHeight="15"/>
  <sheetData>
    <row r="3" spans="4:15">
      <c r="E3" s="73" t="s">
        <v>98</v>
      </c>
      <c r="F3" s="73">
        <v>11.2</v>
      </c>
      <c r="G3" s="73">
        <v>25.3</v>
      </c>
      <c r="H3" s="73">
        <f>F3*G3</f>
        <v>283.36</v>
      </c>
    </row>
    <row r="4" spans="4:15">
      <c r="E4" s="73" t="s">
        <v>99</v>
      </c>
      <c r="F4" s="73">
        <v>10</v>
      </c>
      <c r="G4" s="73">
        <v>10</v>
      </c>
      <c r="H4" s="73">
        <f t="shared" ref="H4:H14" si="0">F4*G4</f>
        <v>100</v>
      </c>
      <c r="L4" s="73"/>
    </row>
    <row r="5" spans="4:15">
      <c r="E5" s="73" t="s">
        <v>99</v>
      </c>
      <c r="F5" s="73">
        <v>9.1</v>
      </c>
      <c r="G5" s="73">
        <v>12</v>
      </c>
      <c r="H5" s="73">
        <f t="shared" si="0"/>
        <v>109.19999999999999</v>
      </c>
      <c r="L5" s="73"/>
      <c r="O5" s="73"/>
    </row>
    <row r="6" spans="4:15">
      <c r="E6" s="73" t="s">
        <v>101</v>
      </c>
      <c r="F6" s="73">
        <v>14.4</v>
      </c>
      <c r="G6" s="73">
        <v>12</v>
      </c>
      <c r="H6" s="73">
        <f t="shared" si="0"/>
        <v>172.8</v>
      </c>
      <c r="L6" s="73"/>
      <c r="O6" s="73"/>
    </row>
    <row r="7" spans="4:15">
      <c r="E7" s="73" t="s">
        <v>104</v>
      </c>
      <c r="F7" s="73">
        <v>10.3</v>
      </c>
      <c r="G7" s="73">
        <v>10.199999999999999</v>
      </c>
      <c r="H7" s="73">
        <f t="shared" si="0"/>
        <v>105.06</v>
      </c>
      <c r="L7" s="73"/>
      <c r="O7" s="73"/>
    </row>
    <row r="8" spans="4:15">
      <c r="E8" s="73" t="s">
        <v>102</v>
      </c>
      <c r="F8" s="73">
        <v>6.2</v>
      </c>
      <c r="G8" s="73">
        <v>3.8</v>
      </c>
      <c r="H8" s="73">
        <f t="shared" si="0"/>
        <v>23.56</v>
      </c>
      <c r="L8" s="73"/>
      <c r="O8" s="73"/>
    </row>
    <row r="9" spans="4:15">
      <c r="E9" s="73" t="s">
        <v>100</v>
      </c>
      <c r="F9" s="73">
        <v>7.4</v>
      </c>
      <c r="G9" s="73">
        <v>4.5</v>
      </c>
      <c r="H9" s="73">
        <f t="shared" si="0"/>
        <v>33.300000000000004</v>
      </c>
      <c r="L9" s="73"/>
      <c r="O9" s="73"/>
    </row>
    <row r="10" spans="4:15">
      <c r="E10" s="73" t="s">
        <v>105</v>
      </c>
      <c r="F10" s="73">
        <v>7.1</v>
      </c>
      <c r="G10" s="73">
        <v>4.0999999999999996</v>
      </c>
      <c r="H10" s="73">
        <f t="shared" si="0"/>
        <v>29.109999999999996</v>
      </c>
      <c r="L10" s="73"/>
      <c r="O10" s="73"/>
    </row>
    <row r="11" spans="4:15">
      <c r="E11" s="73" t="s">
        <v>105</v>
      </c>
      <c r="F11">
        <v>3.9</v>
      </c>
      <c r="G11">
        <v>6.8</v>
      </c>
      <c r="H11">
        <f t="shared" si="0"/>
        <v>26.52</v>
      </c>
      <c r="L11" s="73"/>
      <c r="M11" s="73"/>
      <c r="N11" s="73"/>
      <c r="O11" s="73"/>
    </row>
    <row r="12" spans="4:15">
      <c r="E12" s="73" t="s">
        <v>103</v>
      </c>
      <c r="F12" s="73">
        <v>6.2</v>
      </c>
      <c r="G12" s="73">
        <v>4</v>
      </c>
      <c r="H12" s="73">
        <f>F12*G12</f>
        <v>24.8</v>
      </c>
      <c r="L12" s="73"/>
      <c r="M12" s="73"/>
      <c r="N12" s="73"/>
      <c r="O12" s="73"/>
    </row>
    <row r="13" spans="4:15">
      <c r="D13" s="73"/>
      <c r="E13" s="73" t="s">
        <v>103</v>
      </c>
      <c r="F13" s="73">
        <v>4.4000000000000004</v>
      </c>
      <c r="G13" s="73">
        <v>3.5</v>
      </c>
      <c r="H13" s="73">
        <f>F13*G13</f>
        <v>15.400000000000002</v>
      </c>
      <c r="L13" s="73"/>
      <c r="M13" s="73"/>
      <c r="N13" s="73"/>
      <c r="O13" s="73"/>
    </row>
    <row r="14" spans="4:15">
      <c r="E14" s="73" t="s">
        <v>103</v>
      </c>
      <c r="F14" s="73">
        <v>3.5</v>
      </c>
      <c r="G14" s="73">
        <v>4.5999999999999996</v>
      </c>
      <c r="H14" s="73">
        <f>F14*G14</f>
        <v>16.099999999999998</v>
      </c>
      <c r="L14" s="73"/>
      <c r="M14" s="73"/>
      <c r="N14" s="73"/>
      <c r="O14" s="73"/>
    </row>
    <row r="15" spans="4:15">
      <c r="E15" s="73" t="s">
        <v>106</v>
      </c>
      <c r="F15" s="73">
        <v>6.6</v>
      </c>
      <c r="G15" s="73">
        <v>4.3</v>
      </c>
      <c r="H15" s="73">
        <f>F15*G15</f>
        <v>28.38</v>
      </c>
      <c r="L15" s="73"/>
      <c r="M15" s="73"/>
      <c r="N15" s="73"/>
      <c r="O15" s="73"/>
    </row>
    <row r="16" spans="4:15">
      <c r="E16" s="73"/>
      <c r="F16" s="73"/>
      <c r="G16" s="73"/>
      <c r="H16" s="73">
        <f>SUM(H3:H15)</f>
        <v>967.58999999999992</v>
      </c>
      <c r="L16" s="73"/>
      <c r="M16" s="73"/>
      <c r="N16" s="73"/>
      <c r="O16" s="73"/>
    </row>
    <row r="17" spans="5:15">
      <c r="E17" s="73" t="s">
        <v>69</v>
      </c>
      <c r="F17" s="73">
        <v>10.199999999999999</v>
      </c>
      <c r="G17" s="73">
        <v>3.3</v>
      </c>
      <c r="H17" s="73">
        <f>F17*G17</f>
        <v>33.659999999999997</v>
      </c>
    </row>
    <row r="18" spans="5:15">
      <c r="E18" s="73" t="s">
        <v>69</v>
      </c>
      <c r="F18" s="73">
        <v>11.2</v>
      </c>
      <c r="G18" s="73">
        <v>4.2</v>
      </c>
      <c r="H18" s="73">
        <f t="shared" ref="H18:H20" si="1">F18*G18</f>
        <v>47.04</v>
      </c>
      <c r="L18" s="73"/>
      <c r="M18" s="73"/>
      <c r="N18" s="73"/>
      <c r="O18" s="73"/>
    </row>
    <row r="19" spans="5:15">
      <c r="E19" s="73" t="s">
        <v>69</v>
      </c>
      <c r="F19" s="73">
        <v>12.1</v>
      </c>
      <c r="G19" s="73">
        <v>3.3</v>
      </c>
      <c r="H19" s="73">
        <f t="shared" si="1"/>
        <v>39.93</v>
      </c>
      <c r="L19" s="73"/>
      <c r="M19" s="73"/>
      <c r="N19" s="73"/>
      <c r="O19" s="73"/>
    </row>
    <row r="20" spans="5:15">
      <c r="E20" s="73" t="s">
        <v>69</v>
      </c>
      <c r="F20" s="73">
        <v>4.5</v>
      </c>
      <c r="G20" s="73">
        <v>11.2</v>
      </c>
      <c r="H20" s="73">
        <f t="shared" si="1"/>
        <v>50.4</v>
      </c>
      <c r="L20" s="73"/>
      <c r="M20" s="73"/>
      <c r="N20" s="73"/>
      <c r="O20" s="73"/>
    </row>
    <row r="21" spans="5:15">
      <c r="E21" s="73"/>
      <c r="F21" s="73"/>
      <c r="G21" s="73"/>
      <c r="H21" s="73">
        <f>SUM(H17:H20)</f>
        <v>171.03</v>
      </c>
      <c r="L21" s="73"/>
      <c r="M21" s="73"/>
      <c r="N21" s="73"/>
      <c r="O21" s="73"/>
    </row>
    <row r="22" spans="5:15">
      <c r="E22" s="73"/>
      <c r="F22" s="73"/>
      <c r="G22" s="73"/>
      <c r="H22" s="73">
        <f>H16+H21</f>
        <v>1138.6199999999999</v>
      </c>
    </row>
    <row r="23" spans="5:15">
      <c r="E23" s="73"/>
      <c r="F23" s="73"/>
      <c r="G23" s="73"/>
      <c r="H23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10"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6000</v>
      </c>
      <c r="D3" s="21" t="s">
        <v>107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4000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1128</v>
      </c>
      <c r="D18" s="74"/>
      <c r="E18" s="75"/>
      <c r="F18" s="76"/>
      <c r="G18" s="76"/>
    </row>
    <row r="19" spans="1:7">
      <c r="A19" s="15"/>
      <c r="B19" s="6"/>
      <c r="C19" s="30">
        <f>C18*C16</f>
        <v>6768000</v>
      </c>
      <c r="D19" s="76" t="s">
        <v>68</v>
      </c>
      <c r="E19" s="30"/>
      <c r="F19" s="76"/>
      <c r="G19" s="76"/>
    </row>
    <row r="20" spans="1:7">
      <c r="A20" s="15"/>
      <c r="B20" s="61">
        <f>C20*0.8</f>
        <v>5143680</v>
      </c>
      <c r="C20" s="31">
        <f>C19*95%</f>
        <v>6429600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5414400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2256000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14100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654.16666666666674</v>
      </c>
      <c r="C6" s="4">
        <f t="shared" si="2"/>
        <v>785.00000000000011</v>
      </c>
      <c r="D6" s="4">
        <f t="shared" si="3"/>
        <v>942.00000000000011</v>
      </c>
      <c r="E6" s="5">
        <f t="shared" si="4"/>
        <v>4000000</v>
      </c>
      <c r="F6" s="4">
        <f t="shared" si="5"/>
        <v>6115</v>
      </c>
      <c r="G6" s="4">
        <f t="shared" si="6"/>
        <v>5096</v>
      </c>
      <c r="H6" s="4">
        <f t="shared" si="7"/>
        <v>4246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v>785</v>
      </c>
      <c r="Q6" s="73">
        <f t="shared" si="10"/>
        <v>654.16666666666674</v>
      </c>
      <c r="R6" s="2">
        <v>4000000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ref="P7:P9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6" zoomScale="115" zoomScaleNormal="115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28" sqref="F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2023-12-12T06:24:45Z</dcterms:modified>
</cp:coreProperties>
</file>