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Gurukripa - Chembur\"/>
    </mc:Choice>
  </mc:AlternateContent>
  <xr:revisionPtr revIDLastSave="0" documentId="13_ncr:1_{B438603F-55A3-41F6-80AD-CF99E2B9F1BD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-Wing" sheetId="87" r:id="rId1"/>
    <sheet name="A-Wing (Sale)" sheetId="94" r:id="rId2"/>
    <sheet name="A-Wing (Rehab)" sheetId="95" r:id="rId3"/>
    <sheet name="B-Wing " sheetId="91" r:id="rId4"/>
    <sheet name="B-Wing  (Sale)" sheetId="97" r:id="rId5"/>
    <sheet name="B-Wing  (Rehab)" sheetId="98" r:id="rId6"/>
    <sheet name="Total" sheetId="79" r:id="rId7"/>
    <sheet name="RERA" sheetId="80" r:id="rId8"/>
    <sheet name="Typical Floor" sheetId="85" r:id="rId9"/>
    <sheet name="IGR" sheetId="90" r:id="rId10"/>
  </sheets>
  <definedNames>
    <definedName name="_xlnm._FilterDatabase" localSheetId="0" hidden="1">'A-Wing'!$A$73:$L$104</definedName>
    <definedName name="_xlnm._FilterDatabase" localSheetId="2" hidden="1">'A-Wing (Rehab)'!$D$3:$D$25</definedName>
    <definedName name="_xlnm._FilterDatabase" localSheetId="1" hidden="1">'A-Wing (Sale)'!$D$52:$D$76</definedName>
    <definedName name="_xlnm._FilterDatabase" localSheetId="3" hidden="1">'B-Wing '!$L$1:$L$103</definedName>
    <definedName name="_xlnm._FilterDatabase" localSheetId="5" hidden="1">'B-Wing  (Rehab)'!$D$12:$D$51</definedName>
    <definedName name="_xlnm._FilterDatabase" localSheetId="4" hidden="1">'B-Wing  (Sale)'!$L$1:$L$60</definedName>
  </definedNames>
  <calcPr calcId="191029"/>
</workbook>
</file>

<file path=xl/calcChain.xml><?xml version="1.0" encoding="utf-8"?>
<calcChain xmlns="http://schemas.openxmlformats.org/spreadsheetml/2006/main">
  <c r="L17" i="79" l="1"/>
  <c r="L15" i="79"/>
  <c r="L8" i="79"/>
  <c r="J15" i="79"/>
  <c r="J8" i="79"/>
  <c r="J17" i="79"/>
  <c r="H105" i="91"/>
  <c r="I105" i="91"/>
  <c r="H17" i="79"/>
  <c r="G17" i="79"/>
  <c r="F17" i="79"/>
  <c r="E17" i="79"/>
  <c r="D17" i="79"/>
  <c r="H15" i="79"/>
  <c r="G15" i="79"/>
  <c r="F15" i="79"/>
  <c r="E15" i="79"/>
  <c r="D15" i="79"/>
  <c r="H14" i="79"/>
  <c r="G14" i="79"/>
  <c r="F14" i="79"/>
  <c r="E14" i="79"/>
  <c r="H11" i="79"/>
  <c r="G11" i="79"/>
  <c r="F11" i="79"/>
  <c r="E11" i="79"/>
  <c r="D11" i="79"/>
  <c r="H7" i="79"/>
  <c r="G7" i="79"/>
  <c r="F7" i="79"/>
  <c r="E7" i="79"/>
  <c r="E8" i="79" s="1"/>
  <c r="D7" i="79"/>
  <c r="H4" i="79"/>
  <c r="H8" i="79" s="1"/>
  <c r="G4" i="79"/>
  <c r="G8" i="79" s="1"/>
  <c r="F4" i="79"/>
  <c r="E4" i="79"/>
  <c r="D13" i="79"/>
  <c r="D25" i="79" s="1"/>
  <c r="D12" i="79"/>
  <c r="D21" i="79" s="1"/>
  <c r="H109" i="87"/>
  <c r="D3" i="79"/>
  <c r="D24" i="79" s="1"/>
  <c r="D2" i="79"/>
  <c r="D20" i="79" s="1"/>
  <c r="E51" i="98"/>
  <c r="I50" i="98"/>
  <c r="J50" i="98" s="1"/>
  <c r="F50" i="98"/>
  <c r="K50" i="98" s="1"/>
  <c r="I49" i="98"/>
  <c r="J49" i="98" s="1"/>
  <c r="F49" i="98"/>
  <c r="K49" i="98" s="1"/>
  <c r="I48" i="98"/>
  <c r="J48" i="98" s="1"/>
  <c r="F48" i="98"/>
  <c r="K48" i="98" s="1"/>
  <c r="I47" i="98"/>
  <c r="J47" i="98" s="1"/>
  <c r="F47" i="98"/>
  <c r="K47" i="98" s="1"/>
  <c r="I46" i="98"/>
  <c r="J46" i="98" s="1"/>
  <c r="F46" i="98"/>
  <c r="K46" i="98" s="1"/>
  <c r="I45" i="98"/>
  <c r="J45" i="98" s="1"/>
  <c r="F45" i="98"/>
  <c r="K45" i="98" s="1"/>
  <c r="I44" i="98"/>
  <c r="J44" i="98" s="1"/>
  <c r="F44" i="98"/>
  <c r="K44" i="98" s="1"/>
  <c r="I43" i="98"/>
  <c r="J43" i="98" s="1"/>
  <c r="F43" i="98"/>
  <c r="K43" i="98" s="1"/>
  <c r="I42" i="98"/>
  <c r="J42" i="98" s="1"/>
  <c r="F42" i="98"/>
  <c r="K42" i="98" s="1"/>
  <c r="I41" i="98"/>
  <c r="J41" i="98" s="1"/>
  <c r="F41" i="98"/>
  <c r="K41" i="98" s="1"/>
  <c r="I40" i="98"/>
  <c r="J40" i="98" s="1"/>
  <c r="F40" i="98"/>
  <c r="K40" i="98" s="1"/>
  <c r="I39" i="98"/>
  <c r="J39" i="98" s="1"/>
  <c r="F39" i="98"/>
  <c r="K39" i="98" s="1"/>
  <c r="I38" i="98"/>
  <c r="J38" i="98" s="1"/>
  <c r="F38" i="98"/>
  <c r="K38" i="98" s="1"/>
  <c r="I37" i="98"/>
  <c r="J37" i="98" s="1"/>
  <c r="F37" i="98"/>
  <c r="K37" i="98" s="1"/>
  <c r="I36" i="98"/>
  <c r="J36" i="98" s="1"/>
  <c r="F36" i="98"/>
  <c r="K36" i="98" s="1"/>
  <c r="J35" i="98"/>
  <c r="I35" i="98"/>
  <c r="F35" i="98"/>
  <c r="K35" i="98" s="1"/>
  <c r="I34" i="98"/>
  <c r="J34" i="98" s="1"/>
  <c r="F34" i="98"/>
  <c r="K34" i="98" s="1"/>
  <c r="I33" i="98"/>
  <c r="J33" i="98" s="1"/>
  <c r="F33" i="98"/>
  <c r="K33" i="98" s="1"/>
  <c r="I32" i="98"/>
  <c r="J32" i="98" s="1"/>
  <c r="F32" i="98"/>
  <c r="K32" i="98" s="1"/>
  <c r="I31" i="98"/>
  <c r="J31" i="98" s="1"/>
  <c r="F31" i="98"/>
  <c r="K31" i="98" s="1"/>
  <c r="I30" i="98"/>
  <c r="J30" i="98" s="1"/>
  <c r="F30" i="98"/>
  <c r="K30" i="98" s="1"/>
  <c r="I29" i="98"/>
  <c r="J29" i="98" s="1"/>
  <c r="F29" i="98"/>
  <c r="K29" i="98" s="1"/>
  <c r="I28" i="98"/>
  <c r="J28" i="98" s="1"/>
  <c r="F28" i="98"/>
  <c r="K28" i="98" s="1"/>
  <c r="I27" i="98"/>
  <c r="J27" i="98" s="1"/>
  <c r="F27" i="98"/>
  <c r="K27" i="98" s="1"/>
  <c r="I26" i="98"/>
  <c r="J26" i="98" s="1"/>
  <c r="F26" i="98"/>
  <c r="K26" i="98" s="1"/>
  <c r="I25" i="98"/>
  <c r="J25" i="98" s="1"/>
  <c r="F25" i="98"/>
  <c r="K25" i="98" s="1"/>
  <c r="I24" i="98"/>
  <c r="J24" i="98" s="1"/>
  <c r="F24" i="98"/>
  <c r="K24" i="98" s="1"/>
  <c r="I23" i="98"/>
  <c r="J23" i="98" s="1"/>
  <c r="F23" i="98"/>
  <c r="K23" i="98" s="1"/>
  <c r="I22" i="98"/>
  <c r="J22" i="98" s="1"/>
  <c r="F22" i="98"/>
  <c r="K22" i="98" s="1"/>
  <c r="I21" i="98"/>
  <c r="J21" i="98" s="1"/>
  <c r="F21" i="98"/>
  <c r="K21" i="98" s="1"/>
  <c r="I20" i="98"/>
  <c r="J20" i="98" s="1"/>
  <c r="F20" i="98"/>
  <c r="K20" i="98" s="1"/>
  <c r="I19" i="98"/>
  <c r="J19" i="98" s="1"/>
  <c r="F19" i="98"/>
  <c r="K19" i="98" s="1"/>
  <c r="I18" i="98"/>
  <c r="J18" i="98" s="1"/>
  <c r="F18" i="98"/>
  <c r="K18" i="98" s="1"/>
  <c r="I17" i="98"/>
  <c r="J17" i="98" s="1"/>
  <c r="F17" i="98"/>
  <c r="K17" i="98" s="1"/>
  <c r="I16" i="98"/>
  <c r="J16" i="98" s="1"/>
  <c r="F16" i="98"/>
  <c r="K16" i="98" s="1"/>
  <c r="I15" i="98"/>
  <c r="J15" i="98" s="1"/>
  <c r="F15" i="98"/>
  <c r="K15" i="98" s="1"/>
  <c r="I14" i="98"/>
  <c r="J14" i="98" s="1"/>
  <c r="F14" i="98"/>
  <c r="K14" i="98" s="1"/>
  <c r="I13" i="98"/>
  <c r="J13" i="98" s="1"/>
  <c r="F13" i="98"/>
  <c r="K13" i="98" s="1"/>
  <c r="I12" i="98"/>
  <c r="J12" i="98" s="1"/>
  <c r="F12" i="98"/>
  <c r="K12" i="98" s="1"/>
  <c r="E7" i="98"/>
  <c r="I6" i="98"/>
  <c r="J6" i="98" s="1"/>
  <c r="F6" i="98"/>
  <c r="K6" i="98" s="1"/>
  <c r="I5" i="98"/>
  <c r="J5" i="98" s="1"/>
  <c r="F5" i="98"/>
  <c r="K5" i="98" s="1"/>
  <c r="I4" i="98"/>
  <c r="J4" i="98" s="1"/>
  <c r="G4" i="98"/>
  <c r="G5" i="98" s="1"/>
  <c r="F4" i="98"/>
  <c r="K4" i="98" s="1"/>
  <c r="I3" i="98"/>
  <c r="J3" i="98" s="1"/>
  <c r="F3" i="98"/>
  <c r="K3" i="98" s="1"/>
  <c r="E60" i="97"/>
  <c r="F59" i="97"/>
  <c r="K59" i="97" s="1"/>
  <c r="F58" i="97"/>
  <c r="K58" i="97" s="1"/>
  <c r="F57" i="97"/>
  <c r="K57" i="97" s="1"/>
  <c r="F56" i="97"/>
  <c r="K56" i="97" s="1"/>
  <c r="F55" i="97"/>
  <c r="K55" i="97" s="1"/>
  <c r="F54" i="97"/>
  <c r="K54" i="97" s="1"/>
  <c r="K53" i="97"/>
  <c r="F53" i="97"/>
  <c r="F52" i="97"/>
  <c r="K52" i="97" s="1"/>
  <c r="F51" i="97"/>
  <c r="K51" i="97" s="1"/>
  <c r="F50" i="97"/>
  <c r="K50" i="97" s="1"/>
  <c r="F49" i="97"/>
  <c r="K49" i="97" s="1"/>
  <c r="F48" i="97"/>
  <c r="K48" i="97" s="1"/>
  <c r="F47" i="97"/>
  <c r="K47" i="97" s="1"/>
  <c r="F46" i="97"/>
  <c r="K46" i="97" s="1"/>
  <c r="F45" i="97"/>
  <c r="K45" i="97" s="1"/>
  <c r="F44" i="97"/>
  <c r="K44" i="97" s="1"/>
  <c r="F43" i="97"/>
  <c r="K43" i="97" s="1"/>
  <c r="F42" i="97"/>
  <c r="K42" i="97" s="1"/>
  <c r="F41" i="97"/>
  <c r="K41" i="97" s="1"/>
  <c r="F40" i="97"/>
  <c r="K40" i="97" s="1"/>
  <c r="F39" i="97"/>
  <c r="K39" i="97" s="1"/>
  <c r="F38" i="97"/>
  <c r="K38" i="97" s="1"/>
  <c r="K37" i="97"/>
  <c r="F37" i="97"/>
  <c r="F36" i="97"/>
  <c r="K36" i="97" s="1"/>
  <c r="F35" i="97"/>
  <c r="K35" i="97" s="1"/>
  <c r="F34" i="97"/>
  <c r="K34" i="97" s="1"/>
  <c r="F33" i="97"/>
  <c r="K33" i="97" s="1"/>
  <c r="F32" i="97"/>
  <c r="K32" i="97" s="1"/>
  <c r="F31" i="97"/>
  <c r="K31" i="97" s="1"/>
  <c r="F30" i="97"/>
  <c r="K30" i="97" s="1"/>
  <c r="F29" i="97"/>
  <c r="K29" i="97" s="1"/>
  <c r="F28" i="97"/>
  <c r="K28" i="97" s="1"/>
  <c r="F27" i="97"/>
  <c r="K27" i="97" s="1"/>
  <c r="F26" i="97"/>
  <c r="K26" i="97" s="1"/>
  <c r="F25" i="97"/>
  <c r="K25" i="97" s="1"/>
  <c r="K24" i="97"/>
  <c r="F24" i="97"/>
  <c r="F23" i="97"/>
  <c r="K23" i="97" s="1"/>
  <c r="F22" i="97"/>
  <c r="K22" i="97" s="1"/>
  <c r="K21" i="97"/>
  <c r="F21" i="97"/>
  <c r="F20" i="97"/>
  <c r="K20" i="97" s="1"/>
  <c r="F19" i="97"/>
  <c r="K19" i="97" s="1"/>
  <c r="F18" i="97"/>
  <c r="K18" i="97" s="1"/>
  <c r="F17" i="97"/>
  <c r="K17" i="97" s="1"/>
  <c r="F16" i="97"/>
  <c r="K16" i="97" s="1"/>
  <c r="F15" i="97"/>
  <c r="E10" i="97"/>
  <c r="F9" i="97"/>
  <c r="K9" i="97" s="1"/>
  <c r="F8" i="97"/>
  <c r="K8" i="97" s="1"/>
  <c r="F7" i="97"/>
  <c r="K7" i="97" s="1"/>
  <c r="F6" i="97"/>
  <c r="K6" i="97" s="1"/>
  <c r="F5" i="97"/>
  <c r="K5" i="97" s="1"/>
  <c r="F4" i="97"/>
  <c r="K4" i="97" s="1"/>
  <c r="F3" i="97"/>
  <c r="K3" i="97" s="1"/>
  <c r="E35" i="95"/>
  <c r="I34" i="95"/>
  <c r="J34" i="95" s="1"/>
  <c r="F34" i="95"/>
  <c r="K34" i="95" s="1"/>
  <c r="I33" i="95"/>
  <c r="J33" i="95" s="1"/>
  <c r="F33" i="95"/>
  <c r="K33" i="95" s="1"/>
  <c r="I32" i="95"/>
  <c r="J32" i="95" s="1"/>
  <c r="F32" i="95"/>
  <c r="K32" i="95" s="1"/>
  <c r="K31" i="95"/>
  <c r="I31" i="95"/>
  <c r="J31" i="95" s="1"/>
  <c r="F31" i="95"/>
  <c r="I30" i="95"/>
  <c r="J30" i="95" s="1"/>
  <c r="F30" i="95"/>
  <c r="K30" i="95" s="1"/>
  <c r="E25" i="95"/>
  <c r="I24" i="95"/>
  <c r="J24" i="95" s="1"/>
  <c r="F24" i="95"/>
  <c r="K24" i="95" s="1"/>
  <c r="I23" i="95"/>
  <c r="J23" i="95" s="1"/>
  <c r="F23" i="95"/>
  <c r="K23" i="95" s="1"/>
  <c r="I22" i="95"/>
  <c r="J22" i="95" s="1"/>
  <c r="F22" i="95"/>
  <c r="K22" i="95" s="1"/>
  <c r="I21" i="95"/>
  <c r="J21" i="95" s="1"/>
  <c r="F21" i="95"/>
  <c r="K21" i="95" s="1"/>
  <c r="I20" i="95"/>
  <c r="J20" i="95" s="1"/>
  <c r="F20" i="95"/>
  <c r="K20" i="95" s="1"/>
  <c r="I19" i="95"/>
  <c r="J19" i="95" s="1"/>
  <c r="F19" i="95"/>
  <c r="K19" i="95" s="1"/>
  <c r="I18" i="95"/>
  <c r="J18" i="95" s="1"/>
  <c r="F18" i="95"/>
  <c r="K18" i="95" s="1"/>
  <c r="I17" i="95"/>
  <c r="J17" i="95" s="1"/>
  <c r="F17" i="95"/>
  <c r="K17" i="95" s="1"/>
  <c r="I16" i="95"/>
  <c r="J16" i="95" s="1"/>
  <c r="F16" i="95"/>
  <c r="K16" i="95" s="1"/>
  <c r="I15" i="95"/>
  <c r="J15" i="95" s="1"/>
  <c r="F15" i="95"/>
  <c r="K15" i="95" s="1"/>
  <c r="I14" i="95"/>
  <c r="J14" i="95" s="1"/>
  <c r="F14" i="95"/>
  <c r="K14" i="95" s="1"/>
  <c r="I13" i="95"/>
  <c r="J13" i="95" s="1"/>
  <c r="F13" i="95"/>
  <c r="K13" i="95" s="1"/>
  <c r="I12" i="95"/>
  <c r="J12" i="95" s="1"/>
  <c r="F12" i="95"/>
  <c r="K12" i="95" s="1"/>
  <c r="I11" i="95"/>
  <c r="J11" i="95" s="1"/>
  <c r="F11" i="95"/>
  <c r="K11" i="95" s="1"/>
  <c r="I10" i="95"/>
  <c r="J10" i="95" s="1"/>
  <c r="F10" i="95"/>
  <c r="K10" i="95" s="1"/>
  <c r="I9" i="95"/>
  <c r="J9" i="95" s="1"/>
  <c r="F9" i="95"/>
  <c r="K9" i="95" s="1"/>
  <c r="I8" i="95"/>
  <c r="J8" i="95" s="1"/>
  <c r="F8" i="95"/>
  <c r="K8" i="95" s="1"/>
  <c r="I7" i="95"/>
  <c r="J7" i="95" s="1"/>
  <c r="F7" i="95"/>
  <c r="K7" i="95" s="1"/>
  <c r="I6" i="95"/>
  <c r="J6" i="95" s="1"/>
  <c r="F6" i="95"/>
  <c r="K6" i="95" s="1"/>
  <c r="I5" i="95"/>
  <c r="J5" i="95" s="1"/>
  <c r="F5" i="95"/>
  <c r="K5" i="95" s="1"/>
  <c r="I4" i="95"/>
  <c r="J4" i="95" s="1"/>
  <c r="G4" i="95"/>
  <c r="F4" i="95"/>
  <c r="K4" i="95" s="1"/>
  <c r="I3" i="95"/>
  <c r="F3" i="95"/>
  <c r="E77" i="94"/>
  <c r="F76" i="94"/>
  <c r="K76" i="94" s="1"/>
  <c r="F75" i="94"/>
  <c r="K75" i="94" s="1"/>
  <c r="F74" i="94"/>
  <c r="K74" i="94" s="1"/>
  <c r="F73" i="94"/>
  <c r="K73" i="94" s="1"/>
  <c r="F72" i="94"/>
  <c r="K72" i="94" s="1"/>
  <c r="F71" i="94"/>
  <c r="K71" i="94" s="1"/>
  <c r="F70" i="94"/>
  <c r="K70" i="94" s="1"/>
  <c r="F69" i="94"/>
  <c r="K69" i="94" s="1"/>
  <c r="F68" i="94"/>
  <c r="K68" i="94" s="1"/>
  <c r="F67" i="94"/>
  <c r="K67" i="94" s="1"/>
  <c r="K66" i="94"/>
  <c r="F66" i="94"/>
  <c r="F65" i="94"/>
  <c r="K65" i="94" s="1"/>
  <c r="F64" i="94"/>
  <c r="K64" i="94" s="1"/>
  <c r="F63" i="94"/>
  <c r="K63" i="94" s="1"/>
  <c r="F62" i="94"/>
  <c r="K62" i="94" s="1"/>
  <c r="F61" i="94"/>
  <c r="K61" i="94" s="1"/>
  <c r="F60" i="94"/>
  <c r="K60" i="94" s="1"/>
  <c r="F59" i="94"/>
  <c r="K59" i="94" s="1"/>
  <c r="F58" i="94"/>
  <c r="K58" i="94" s="1"/>
  <c r="F57" i="94"/>
  <c r="K57" i="94" s="1"/>
  <c r="F56" i="94"/>
  <c r="K56" i="94" s="1"/>
  <c r="F55" i="94"/>
  <c r="K55" i="94" s="1"/>
  <c r="F54" i="94"/>
  <c r="K54" i="94" s="1"/>
  <c r="F53" i="94"/>
  <c r="K53" i="94" s="1"/>
  <c r="F52" i="94"/>
  <c r="K52" i="94" s="1"/>
  <c r="E47" i="94"/>
  <c r="F46" i="94"/>
  <c r="K46" i="94" s="1"/>
  <c r="F45" i="94"/>
  <c r="K45" i="94" s="1"/>
  <c r="F44" i="94"/>
  <c r="K44" i="94" s="1"/>
  <c r="K43" i="94"/>
  <c r="F43" i="94"/>
  <c r="F42" i="94"/>
  <c r="K42" i="94" s="1"/>
  <c r="F41" i="94"/>
  <c r="K41" i="94" s="1"/>
  <c r="F40" i="94"/>
  <c r="K40" i="94" s="1"/>
  <c r="F39" i="94"/>
  <c r="K39" i="94" s="1"/>
  <c r="F38" i="94"/>
  <c r="K38" i="94" s="1"/>
  <c r="F37" i="94"/>
  <c r="K37" i="94" s="1"/>
  <c r="F36" i="94"/>
  <c r="K36" i="94" s="1"/>
  <c r="F35" i="94"/>
  <c r="K35" i="94" s="1"/>
  <c r="F34" i="94"/>
  <c r="K34" i="94" s="1"/>
  <c r="F33" i="94"/>
  <c r="K33" i="94" s="1"/>
  <c r="F32" i="94"/>
  <c r="K32" i="94" s="1"/>
  <c r="F31" i="94"/>
  <c r="K31" i="94" s="1"/>
  <c r="F30" i="94"/>
  <c r="K30" i="94" s="1"/>
  <c r="F29" i="94"/>
  <c r="K29" i="94" s="1"/>
  <c r="F28" i="94"/>
  <c r="K28" i="94" s="1"/>
  <c r="F27" i="94"/>
  <c r="K27" i="94" s="1"/>
  <c r="F26" i="94"/>
  <c r="K26" i="94" s="1"/>
  <c r="F25" i="94"/>
  <c r="K25" i="94" s="1"/>
  <c r="F24" i="94"/>
  <c r="K24" i="94" s="1"/>
  <c r="F23" i="94"/>
  <c r="K23" i="94" s="1"/>
  <c r="F22" i="94"/>
  <c r="K22" i="94" s="1"/>
  <c r="F21" i="94"/>
  <c r="K21" i="94" s="1"/>
  <c r="F20" i="94"/>
  <c r="K20" i="94" s="1"/>
  <c r="F19" i="94"/>
  <c r="K19" i="94" s="1"/>
  <c r="F18" i="94"/>
  <c r="K18" i="94" s="1"/>
  <c r="F17" i="94"/>
  <c r="K17" i="94" s="1"/>
  <c r="F16" i="94"/>
  <c r="K16" i="94" s="1"/>
  <c r="F15" i="94"/>
  <c r="K15" i="94" s="1"/>
  <c r="F14" i="94"/>
  <c r="K14" i="94" s="1"/>
  <c r="F13" i="94"/>
  <c r="K13" i="94" s="1"/>
  <c r="F12" i="94"/>
  <c r="K12" i="94" s="1"/>
  <c r="F11" i="94"/>
  <c r="K11" i="94" s="1"/>
  <c r="F10" i="94"/>
  <c r="K10" i="94" s="1"/>
  <c r="F9" i="94"/>
  <c r="K9" i="94" s="1"/>
  <c r="F8" i="94"/>
  <c r="K8" i="94" s="1"/>
  <c r="F7" i="94"/>
  <c r="K7" i="94" s="1"/>
  <c r="F6" i="94"/>
  <c r="K6" i="94" s="1"/>
  <c r="F5" i="94"/>
  <c r="K5" i="94" s="1"/>
  <c r="F4" i="94"/>
  <c r="K4" i="94" s="1"/>
  <c r="F3" i="94"/>
  <c r="K3" i="94" s="1"/>
  <c r="AG43" i="80"/>
  <c r="I8" i="91"/>
  <c r="J8" i="91" s="1"/>
  <c r="I3" i="91"/>
  <c r="G4" i="91"/>
  <c r="I4" i="87"/>
  <c r="J4" i="87" s="1"/>
  <c r="H7" i="90"/>
  <c r="H6" i="90"/>
  <c r="G4" i="87"/>
  <c r="E103" i="91"/>
  <c r="E104" i="87"/>
  <c r="E14" i="91"/>
  <c r="W36" i="85"/>
  <c r="W35" i="85"/>
  <c r="W34" i="85"/>
  <c r="W33" i="85"/>
  <c r="W32" i="85"/>
  <c r="W31" i="85"/>
  <c r="W29" i="85"/>
  <c r="W28" i="85"/>
  <c r="W27" i="85"/>
  <c r="W26" i="85"/>
  <c r="W25" i="85"/>
  <c r="W24" i="85"/>
  <c r="F8" i="79" l="1"/>
  <c r="D14" i="79"/>
  <c r="D26" i="79"/>
  <c r="D4" i="79"/>
  <c r="D22" i="79"/>
  <c r="K7" i="98"/>
  <c r="F10" i="97"/>
  <c r="F60" i="97"/>
  <c r="F7" i="98"/>
  <c r="K51" i="98"/>
  <c r="F51" i="98"/>
  <c r="H3" i="97"/>
  <c r="K10" i="97"/>
  <c r="K15" i="97"/>
  <c r="K60" i="97" s="1"/>
  <c r="F25" i="95"/>
  <c r="F35" i="95"/>
  <c r="K35" i="95"/>
  <c r="J3" i="95"/>
  <c r="K3" i="95"/>
  <c r="K25" i="95" s="1"/>
  <c r="F47" i="94"/>
  <c r="H3" i="94"/>
  <c r="K47" i="94"/>
  <c r="H4" i="94"/>
  <c r="I4" i="94" s="1"/>
  <c r="J4" i="94" s="1"/>
  <c r="K77" i="94"/>
  <c r="F77" i="94"/>
  <c r="I4" i="91"/>
  <c r="J4" i="91" s="1"/>
  <c r="G5" i="91"/>
  <c r="J3" i="91"/>
  <c r="G5" i="87"/>
  <c r="G6" i="87" s="1"/>
  <c r="H6" i="87" s="1"/>
  <c r="I6" i="87" s="1"/>
  <c r="J6" i="87" s="1"/>
  <c r="F102" i="91"/>
  <c r="K102" i="91" s="1"/>
  <c r="F101" i="91"/>
  <c r="K101" i="91" s="1"/>
  <c r="F100" i="91"/>
  <c r="K100" i="91" s="1"/>
  <c r="F99" i="91"/>
  <c r="K99" i="91" s="1"/>
  <c r="F98" i="91"/>
  <c r="K98" i="91" s="1"/>
  <c r="F97" i="91"/>
  <c r="K97" i="91" s="1"/>
  <c r="F96" i="91"/>
  <c r="K96" i="91" s="1"/>
  <c r="F95" i="91"/>
  <c r="K95" i="91" s="1"/>
  <c r="F94" i="91"/>
  <c r="K94" i="91" s="1"/>
  <c r="F93" i="91"/>
  <c r="K93" i="91" s="1"/>
  <c r="F92" i="91"/>
  <c r="K92" i="91" s="1"/>
  <c r="F91" i="91"/>
  <c r="K91" i="91" s="1"/>
  <c r="F90" i="91"/>
  <c r="K90" i="91" s="1"/>
  <c r="F89" i="91"/>
  <c r="K89" i="91" s="1"/>
  <c r="F88" i="91"/>
  <c r="K88" i="91" s="1"/>
  <c r="F87" i="91"/>
  <c r="K87" i="91" s="1"/>
  <c r="F86" i="91"/>
  <c r="K86" i="91" s="1"/>
  <c r="F85" i="91"/>
  <c r="K85" i="91" s="1"/>
  <c r="F84" i="91"/>
  <c r="K84" i="91" s="1"/>
  <c r="F83" i="91"/>
  <c r="K83" i="91" s="1"/>
  <c r="F82" i="91"/>
  <c r="K82" i="91" s="1"/>
  <c r="F81" i="91"/>
  <c r="K81" i="91" s="1"/>
  <c r="F80" i="91"/>
  <c r="K80" i="91" s="1"/>
  <c r="F79" i="91"/>
  <c r="K79" i="91" s="1"/>
  <c r="F78" i="91"/>
  <c r="K78" i="91" s="1"/>
  <c r="F77" i="91"/>
  <c r="K77" i="91" s="1"/>
  <c r="F76" i="91"/>
  <c r="K76" i="91" s="1"/>
  <c r="F75" i="91"/>
  <c r="K75" i="91" s="1"/>
  <c r="F74" i="91"/>
  <c r="K74" i="91" s="1"/>
  <c r="F73" i="91"/>
  <c r="K73" i="91" s="1"/>
  <c r="F72" i="91"/>
  <c r="K72" i="91" s="1"/>
  <c r="F71" i="91"/>
  <c r="K71" i="91" s="1"/>
  <c r="F70" i="91"/>
  <c r="K70" i="91" s="1"/>
  <c r="F69" i="91"/>
  <c r="K69" i="91" s="1"/>
  <c r="F68" i="91"/>
  <c r="K68" i="91" s="1"/>
  <c r="F67" i="91"/>
  <c r="K67" i="91" s="1"/>
  <c r="F66" i="91"/>
  <c r="K66" i="91" s="1"/>
  <c r="F65" i="91"/>
  <c r="K65" i="91" s="1"/>
  <c r="F64" i="91"/>
  <c r="K64" i="91" s="1"/>
  <c r="F63" i="91"/>
  <c r="K63" i="91" s="1"/>
  <c r="F62" i="91"/>
  <c r="K62" i="91" s="1"/>
  <c r="F61" i="91"/>
  <c r="K61" i="91" s="1"/>
  <c r="F60" i="91"/>
  <c r="K60" i="91" s="1"/>
  <c r="F59" i="91"/>
  <c r="K59" i="91" s="1"/>
  <c r="F58" i="91"/>
  <c r="K58" i="91" s="1"/>
  <c r="F57" i="91"/>
  <c r="K57" i="91" s="1"/>
  <c r="F56" i="91"/>
  <c r="K56" i="91" s="1"/>
  <c r="F55" i="91"/>
  <c r="K55" i="91" s="1"/>
  <c r="F54" i="91"/>
  <c r="K54" i="91" s="1"/>
  <c r="F53" i="91"/>
  <c r="K53" i="91" s="1"/>
  <c r="F52" i="91"/>
  <c r="K52" i="91" s="1"/>
  <c r="F51" i="91"/>
  <c r="K51" i="91" s="1"/>
  <c r="F50" i="91"/>
  <c r="K50" i="91" s="1"/>
  <c r="F49" i="91"/>
  <c r="K49" i="91" s="1"/>
  <c r="F48" i="91"/>
  <c r="K48" i="91" s="1"/>
  <c r="F47" i="91"/>
  <c r="K47" i="91" s="1"/>
  <c r="F46" i="91"/>
  <c r="K46" i="91" s="1"/>
  <c r="F45" i="91"/>
  <c r="K45" i="91" s="1"/>
  <c r="F44" i="91"/>
  <c r="K44" i="91" s="1"/>
  <c r="F43" i="91"/>
  <c r="K43" i="91" s="1"/>
  <c r="F42" i="91"/>
  <c r="K42" i="91" s="1"/>
  <c r="F41" i="91"/>
  <c r="K41" i="91" s="1"/>
  <c r="F40" i="91"/>
  <c r="K40" i="91" s="1"/>
  <c r="F39" i="91"/>
  <c r="K39" i="91" s="1"/>
  <c r="F38" i="91"/>
  <c r="K38" i="91" s="1"/>
  <c r="F37" i="91"/>
  <c r="K37" i="91" s="1"/>
  <c r="F36" i="91"/>
  <c r="K36" i="91" s="1"/>
  <c r="F35" i="91"/>
  <c r="K35" i="91" s="1"/>
  <c r="F34" i="91"/>
  <c r="K34" i="91" s="1"/>
  <c r="F33" i="91"/>
  <c r="K33" i="91" s="1"/>
  <c r="F32" i="91"/>
  <c r="K32" i="91" s="1"/>
  <c r="F31" i="91"/>
  <c r="K31" i="91" s="1"/>
  <c r="F30" i="91"/>
  <c r="K30" i="91" s="1"/>
  <c r="F29" i="91"/>
  <c r="K29" i="91" s="1"/>
  <c r="F28" i="91"/>
  <c r="K28" i="91" s="1"/>
  <c r="F27" i="91"/>
  <c r="K27" i="91" s="1"/>
  <c r="F26" i="91"/>
  <c r="K26" i="91" s="1"/>
  <c r="F25" i="91"/>
  <c r="K25" i="91" s="1"/>
  <c r="F24" i="91"/>
  <c r="K24" i="91" s="1"/>
  <c r="F23" i="91"/>
  <c r="K23" i="91" s="1"/>
  <c r="F22" i="91"/>
  <c r="K22" i="91" s="1"/>
  <c r="F21" i="91"/>
  <c r="K21" i="91" s="1"/>
  <c r="F20" i="91"/>
  <c r="K20" i="91" s="1"/>
  <c r="F19" i="91"/>
  <c r="F13" i="91"/>
  <c r="K13" i="91" s="1"/>
  <c r="F12" i="91"/>
  <c r="K12" i="91" s="1"/>
  <c r="F11" i="91"/>
  <c r="K11" i="91" s="1"/>
  <c r="F10" i="91"/>
  <c r="K10" i="91" s="1"/>
  <c r="F9" i="91"/>
  <c r="K9" i="91" s="1"/>
  <c r="F8" i="91"/>
  <c r="K8" i="91" s="1"/>
  <c r="F7" i="91"/>
  <c r="K7" i="91" s="1"/>
  <c r="F6" i="91"/>
  <c r="K6" i="91" s="1"/>
  <c r="F5" i="91"/>
  <c r="K5" i="91" s="1"/>
  <c r="F4" i="91"/>
  <c r="K4" i="91" s="1"/>
  <c r="F3" i="9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74" i="87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E69" i="87"/>
  <c r="F4" i="87"/>
  <c r="K4" i="87" s="1"/>
  <c r="F5" i="87"/>
  <c r="K5" i="87" s="1"/>
  <c r="F6" i="87"/>
  <c r="K6" i="87" s="1"/>
  <c r="F7" i="87"/>
  <c r="K7" i="87" s="1"/>
  <c r="F8" i="87"/>
  <c r="K8" i="87" s="1"/>
  <c r="W6" i="85"/>
  <c r="W7" i="85"/>
  <c r="W8" i="85"/>
  <c r="W9" i="85"/>
  <c r="W10" i="85"/>
  <c r="W5" i="85"/>
  <c r="AD9" i="85"/>
  <c r="AC8" i="85"/>
  <c r="AC7" i="85"/>
  <c r="AC6" i="85"/>
  <c r="AC5" i="85"/>
  <c r="F4" i="90"/>
  <c r="D4" i="90"/>
  <c r="F3" i="90"/>
  <c r="D3" i="90"/>
  <c r="AG41" i="80"/>
  <c r="AF40" i="80"/>
  <c r="AF39" i="80"/>
  <c r="AF38" i="80"/>
  <c r="AF37" i="80"/>
  <c r="AF36" i="80"/>
  <c r="AG17" i="80"/>
  <c r="AF14" i="80"/>
  <c r="AF15" i="80"/>
  <c r="AF16" i="80"/>
  <c r="AF13" i="80"/>
  <c r="F3" i="87"/>
  <c r="K3" i="87" s="1"/>
  <c r="D29" i="79" l="1"/>
  <c r="D8" i="79"/>
  <c r="G6" i="98"/>
  <c r="I3" i="97"/>
  <c r="H4" i="97"/>
  <c r="I4" i="97" s="1"/>
  <c r="J4" i="97" s="1"/>
  <c r="G5" i="95"/>
  <c r="G6" i="95" s="1"/>
  <c r="H5" i="94"/>
  <c r="I5" i="94" s="1"/>
  <c r="J5" i="94" s="1"/>
  <c r="I3" i="94"/>
  <c r="G6" i="91"/>
  <c r="I3" i="87"/>
  <c r="J3" i="87" s="1"/>
  <c r="H5" i="87"/>
  <c r="I5" i="87" s="1"/>
  <c r="J5" i="87" s="1"/>
  <c r="G7" i="87"/>
  <c r="I7" i="87" s="1"/>
  <c r="J7" i="87" s="1"/>
  <c r="K74" i="87"/>
  <c r="K104" i="87" s="1"/>
  <c r="F104" i="87"/>
  <c r="K19" i="91"/>
  <c r="K103" i="91" s="1"/>
  <c r="F103" i="91"/>
  <c r="F14" i="91"/>
  <c r="K3" i="91"/>
  <c r="K14" i="91" s="1"/>
  <c r="K69" i="87"/>
  <c r="F69" i="87"/>
  <c r="H5" i="97" l="1"/>
  <c r="I5" i="97" s="1"/>
  <c r="J5" i="97" s="1"/>
  <c r="J3" i="97"/>
  <c r="G8" i="87"/>
  <c r="G9" i="87" s="1"/>
  <c r="J3" i="94"/>
  <c r="H6" i="94"/>
  <c r="I5" i="91"/>
  <c r="H6" i="91"/>
  <c r="I6" i="91" s="1"/>
  <c r="J6" i="91" s="1"/>
  <c r="G7" i="91"/>
  <c r="I8" i="87"/>
  <c r="J8" i="87" s="1"/>
  <c r="H6" i="97" l="1"/>
  <c r="H7" i="94"/>
  <c r="I7" i="94" s="1"/>
  <c r="J7" i="94" s="1"/>
  <c r="I6" i="94"/>
  <c r="H7" i="91"/>
  <c r="I7" i="91" s="1"/>
  <c r="J7" i="91" s="1"/>
  <c r="G8" i="91"/>
  <c r="G9" i="91" s="1"/>
  <c r="J5" i="91"/>
  <c r="G10" i="87"/>
  <c r="H9" i="87"/>
  <c r="I9" i="87" s="1"/>
  <c r="J9" i="87" s="1"/>
  <c r="I6" i="97" l="1"/>
  <c r="H7" i="97"/>
  <c r="I7" i="97" s="1"/>
  <c r="J7" i="97" s="1"/>
  <c r="J6" i="94"/>
  <c r="H8" i="94"/>
  <c r="G10" i="91"/>
  <c r="H9" i="91"/>
  <c r="G11" i="87"/>
  <c r="H10" i="87"/>
  <c r="I10" i="87" s="1"/>
  <c r="J10" i="87" s="1"/>
  <c r="H8" i="97" l="1"/>
  <c r="I8" i="97" s="1"/>
  <c r="J8" i="97" s="1"/>
  <c r="J6" i="97"/>
  <c r="H9" i="94"/>
  <c r="I9" i="94" s="1"/>
  <c r="J9" i="94" s="1"/>
  <c r="I8" i="94"/>
  <c r="I9" i="91"/>
  <c r="H10" i="91"/>
  <c r="G11" i="91"/>
  <c r="G12" i="87"/>
  <c r="H11" i="87"/>
  <c r="I11" i="87" s="1"/>
  <c r="J11" i="87" s="1"/>
  <c r="H7" i="98" l="1"/>
  <c r="H9" i="97"/>
  <c r="J8" i="94"/>
  <c r="H10" i="94"/>
  <c r="H11" i="91"/>
  <c r="G12" i="91"/>
  <c r="I10" i="91"/>
  <c r="J9" i="91"/>
  <c r="G13" i="87"/>
  <c r="H12" i="87"/>
  <c r="I12" i="87" s="1"/>
  <c r="J12" i="87" s="1"/>
  <c r="I7" i="98" l="1"/>
  <c r="G17" i="98"/>
  <c r="G12" i="98"/>
  <c r="G13" i="98" s="1"/>
  <c r="G14" i="98" s="1"/>
  <c r="G15" i="98" s="1"/>
  <c r="G16" i="98" s="1"/>
  <c r="H15" i="97"/>
  <c r="I9" i="97"/>
  <c r="H10" i="97"/>
  <c r="G7" i="95"/>
  <c r="I10" i="94"/>
  <c r="J10" i="94" s="1"/>
  <c r="H11" i="94"/>
  <c r="I11" i="94" s="1"/>
  <c r="J11" i="94" s="1"/>
  <c r="J10" i="91"/>
  <c r="H12" i="91"/>
  <c r="G13" i="91"/>
  <c r="I11" i="91"/>
  <c r="J11" i="91" s="1"/>
  <c r="G14" i="87"/>
  <c r="H13" i="87"/>
  <c r="I13" i="87" s="1"/>
  <c r="J13" i="87" s="1"/>
  <c r="G18" i="98" l="1"/>
  <c r="G19" i="98" s="1"/>
  <c r="G20" i="98" s="1"/>
  <c r="G21" i="98" s="1"/>
  <c r="G22" i="98" s="1"/>
  <c r="G23" i="98"/>
  <c r="J9" i="97"/>
  <c r="I10" i="97"/>
  <c r="I15" i="97"/>
  <c r="G8" i="95"/>
  <c r="G9" i="95" s="1"/>
  <c r="G10" i="95" s="1"/>
  <c r="G11" i="95" s="1"/>
  <c r="G12" i="95" s="1"/>
  <c r="H12" i="94"/>
  <c r="I12" i="94" s="1"/>
  <c r="J12" i="94" s="1"/>
  <c r="G19" i="91"/>
  <c r="H13" i="91"/>
  <c r="I12" i="91"/>
  <c r="J12" i="91" s="1"/>
  <c r="H14" i="87"/>
  <c r="I14" i="87" s="1"/>
  <c r="J14" i="87" s="1"/>
  <c r="G15" i="87"/>
  <c r="G29" i="98" l="1"/>
  <c r="G24" i="98"/>
  <c r="G25" i="98" s="1"/>
  <c r="G26" i="98" s="1"/>
  <c r="G27" i="98" s="1"/>
  <c r="G28" i="98" s="1"/>
  <c r="J15" i="97"/>
  <c r="G13" i="95"/>
  <c r="G14" i="95" s="1"/>
  <c r="G15" i="95" s="1"/>
  <c r="G16" i="95" s="1"/>
  <c r="H13" i="94"/>
  <c r="I13" i="94" s="1"/>
  <c r="J13" i="94" s="1"/>
  <c r="I13" i="91"/>
  <c r="I14" i="91" s="1"/>
  <c r="H14" i="91"/>
  <c r="G20" i="91"/>
  <c r="G25" i="91"/>
  <c r="H19" i="91"/>
  <c r="G16" i="87"/>
  <c r="I15" i="87"/>
  <c r="J15" i="87" s="1"/>
  <c r="G30" i="98" l="1"/>
  <c r="G31" i="98"/>
  <c r="G17" i="95"/>
  <c r="H14" i="94"/>
  <c r="I14" i="94" s="1"/>
  <c r="J14" i="94" s="1"/>
  <c r="I20" i="91"/>
  <c r="J20" i="91" s="1"/>
  <c r="G21" i="91"/>
  <c r="I19" i="91"/>
  <c r="G26" i="91"/>
  <c r="I25" i="91"/>
  <c r="J25" i="91" s="1"/>
  <c r="G31" i="91"/>
  <c r="J13" i="91"/>
  <c r="G17" i="87"/>
  <c r="H16" i="87"/>
  <c r="I16" i="87" s="1"/>
  <c r="J16" i="87" s="1"/>
  <c r="G33" i="98" l="1"/>
  <c r="G32" i="98"/>
  <c r="H16" i="97"/>
  <c r="H15" i="94"/>
  <c r="I15" i="94" s="1"/>
  <c r="J15" i="94" s="1"/>
  <c r="J19" i="91"/>
  <c r="G32" i="91"/>
  <c r="I31" i="91"/>
  <c r="J31" i="91" s="1"/>
  <c r="G37" i="91"/>
  <c r="G22" i="91"/>
  <c r="G27" i="91"/>
  <c r="I26" i="91"/>
  <c r="J26" i="91" s="1"/>
  <c r="G18" i="87"/>
  <c r="I17" i="87"/>
  <c r="J17" i="87" s="1"/>
  <c r="G34" i="98" l="1"/>
  <c r="G35" i="98"/>
  <c r="H17" i="97"/>
  <c r="I17" i="97" s="1"/>
  <c r="J17" i="97" s="1"/>
  <c r="H20" i="97"/>
  <c r="I20" i="97" s="1"/>
  <c r="J20" i="97" s="1"/>
  <c r="I16" i="97"/>
  <c r="H16" i="94"/>
  <c r="I16" i="94" s="1"/>
  <c r="J16" i="94" s="1"/>
  <c r="G28" i="91"/>
  <c r="I27" i="91"/>
  <c r="J27" i="91" s="1"/>
  <c r="I22" i="91"/>
  <c r="J22" i="91" s="1"/>
  <c r="G23" i="91"/>
  <c r="G33" i="91"/>
  <c r="I32" i="91"/>
  <c r="J32" i="91" s="1"/>
  <c r="I21" i="91"/>
  <c r="G38" i="91"/>
  <c r="G43" i="91"/>
  <c r="I37" i="91"/>
  <c r="J37" i="91" s="1"/>
  <c r="G19" i="87"/>
  <c r="I18" i="87"/>
  <c r="J18" i="87" s="1"/>
  <c r="G37" i="98" l="1"/>
  <c r="G36" i="98"/>
  <c r="H21" i="97"/>
  <c r="I21" i="97" s="1"/>
  <c r="J21" i="97" s="1"/>
  <c r="H24" i="97"/>
  <c r="I24" i="97" s="1"/>
  <c r="J24" i="97" s="1"/>
  <c r="H19" i="97"/>
  <c r="I19" i="97" s="1"/>
  <c r="J19" i="97" s="1"/>
  <c r="H18" i="97"/>
  <c r="J16" i="97"/>
  <c r="G18" i="95"/>
  <c r="H17" i="94"/>
  <c r="I17" i="94" s="1"/>
  <c r="J17" i="94" s="1"/>
  <c r="G24" i="91"/>
  <c r="I24" i="91" s="1"/>
  <c r="J24" i="91" s="1"/>
  <c r="J21" i="91"/>
  <c r="G44" i="91"/>
  <c r="I43" i="91"/>
  <c r="J43" i="91" s="1"/>
  <c r="G49" i="91"/>
  <c r="G39" i="91"/>
  <c r="I38" i="91"/>
  <c r="J38" i="91" s="1"/>
  <c r="G34" i="91"/>
  <c r="I33" i="91"/>
  <c r="J33" i="91" s="1"/>
  <c r="G29" i="91"/>
  <c r="I28" i="91"/>
  <c r="J28" i="91" s="1"/>
  <c r="G20" i="87"/>
  <c r="I19" i="87"/>
  <c r="J19" i="87" s="1"/>
  <c r="G38" i="98" l="1"/>
  <c r="G39" i="98"/>
  <c r="I18" i="97"/>
  <c r="H22" i="97"/>
  <c r="I22" i="97" s="1"/>
  <c r="J22" i="97" s="1"/>
  <c r="H23" i="97"/>
  <c r="I23" i="97" s="1"/>
  <c r="J23" i="97" s="1"/>
  <c r="H28" i="97"/>
  <c r="I28" i="97" s="1"/>
  <c r="J28" i="97" s="1"/>
  <c r="H25" i="97"/>
  <c r="I25" i="97" s="1"/>
  <c r="J25" i="97" s="1"/>
  <c r="G19" i="95"/>
  <c r="H18" i="94"/>
  <c r="I18" i="94" s="1"/>
  <c r="J18" i="94" s="1"/>
  <c r="G30" i="91"/>
  <c r="I30" i="91" s="1"/>
  <c r="J30" i="91" s="1"/>
  <c r="I29" i="91"/>
  <c r="J29" i="91" s="1"/>
  <c r="G40" i="91"/>
  <c r="H39" i="91"/>
  <c r="I39" i="91" s="1"/>
  <c r="J39" i="91" s="1"/>
  <c r="G50" i="91"/>
  <c r="I49" i="91"/>
  <c r="J49" i="91" s="1"/>
  <c r="G55" i="91"/>
  <c r="G35" i="91"/>
  <c r="I34" i="91"/>
  <c r="J34" i="91" s="1"/>
  <c r="I23" i="91"/>
  <c r="G45" i="91"/>
  <c r="I44" i="91"/>
  <c r="J44" i="91" s="1"/>
  <c r="I20" i="87"/>
  <c r="J20" i="87" s="1"/>
  <c r="G21" i="87"/>
  <c r="G41" i="98" l="1"/>
  <c r="G40" i="98"/>
  <c r="H27" i="97"/>
  <c r="I27" i="97" s="1"/>
  <c r="J27" i="97" s="1"/>
  <c r="H26" i="97"/>
  <c r="I26" i="97" s="1"/>
  <c r="J26" i="97" s="1"/>
  <c r="H29" i="97"/>
  <c r="I29" i="97" s="1"/>
  <c r="J29" i="97" s="1"/>
  <c r="H32" i="97"/>
  <c r="I32" i="97" s="1"/>
  <c r="J32" i="97" s="1"/>
  <c r="J18" i="97"/>
  <c r="H19" i="94"/>
  <c r="I19" i="94" s="1"/>
  <c r="J19" i="94" s="1"/>
  <c r="G56" i="91"/>
  <c r="G61" i="91"/>
  <c r="I55" i="91"/>
  <c r="J55" i="91" s="1"/>
  <c r="G41" i="91"/>
  <c r="H40" i="91"/>
  <c r="I40" i="91" s="1"/>
  <c r="J40" i="91" s="1"/>
  <c r="J23" i="91"/>
  <c r="G46" i="91"/>
  <c r="H45" i="91"/>
  <c r="I45" i="91" s="1"/>
  <c r="J45" i="91" s="1"/>
  <c r="G36" i="91"/>
  <c r="I36" i="91" s="1"/>
  <c r="J36" i="91" s="1"/>
  <c r="G51" i="91"/>
  <c r="I50" i="91"/>
  <c r="J50" i="91" s="1"/>
  <c r="G22" i="87"/>
  <c r="I21" i="87"/>
  <c r="J21" i="87" s="1"/>
  <c r="G42" i="98" l="1"/>
  <c r="G43" i="98"/>
  <c r="H33" i="97"/>
  <c r="I33" i="97" s="1"/>
  <c r="J33" i="97" s="1"/>
  <c r="H36" i="97"/>
  <c r="I36" i="97" s="1"/>
  <c r="J36" i="97" s="1"/>
  <c r="H30" i="97"/>
  <c r="H31" i="97"/>
  <c r="I31" i="97" s="1"/>
  <c r="J31" i="97" s="1"/>
  <c r="H20" i="94"/>
  <c r="I20" i="94" s="1"/>
  <c r="J20" i="94" s="1"/>
  <c r="G62" i="91"/>
  <c r="G67" i="91"/>
  <c r="I61" i="91"/>
  <c r="J61" i="91" s="1"/>
  <c r="G52" i="91"/>
  <c r="H51" i="91"/>
  <c r="I51" i="91" s="1"/>
  <c r="J51" i="91" s="1"/>
  <c r="G47" i="91"/>
  <c r="H46" i="91"/>
  <c r="I46" i="91" s="1"/>
  <c r="J46" i="91" s="1"/>
  <c r="G42" i="91"/>
  <c r="H42" i="91" s="1"/>
  <c r="I42" i="91" s="1"/>
  <c r="J42" i="91" s="1"/>
  <c r="H41" i="91"/>
  <c r="I41" i="91" s="1"/>
  <c r="J41" i="91" s="1"/>
  <c r="I35" i="91"/>
  <c r="G57" i="91"/>
  <c r="I56" i="91"/>
  <c r="J56" i="91" s="1"/>
  <c r="G23" i="87"/>
  <c r="H22" i="87"/>
  <c r="I22" i="87" s="1"/>
  <c r="J22" i="87" s="1"/>
  <c r="G45" i="98" l="1"/>
  <c r="G44" i="98"/>
  <c r="H37" i="97"/>
  <c r="I37" i="97" s="1"/>
  <c r="J37" i="97" s="1"/>
  <c r="I30" i="97"/>
  <c r="H35" i="97"/>
  <c r="I35" i="97" s="1"/>
  <c r="J35" i="97" s="1"/>
  <c r="H34" i="97"/>
  <c r="I34" i="97" s="1"/>
  <c r="J34" i="97" s="1"/>
  <c r="H40" i="97"/>
  <c r="I40" i="97" s="1"/>
  <c r="J40" i="97" s="1"/>
  <c r="H21" i="94"/>
  <c r="I21" i="94" s="1"/>
  <c r="J21" i="94" s="1"/>
  <c r="G58" i="91"/>
  <c r="H57" i="91"/>
  <c r="I57" i="91" s="1"/>
  <c r="J57" i="91" s="1"/>
  <c r="J35" i="91"/>
  <c r="G48" i="91"/>
  <c r="H48" i="91" s="1"/>
  <c r="I48" i="91" s="1"/>
  <c r="J48" i="91" s="1"/>
  <c r="H47" i="91"/>
  <c r="I47" i="91" s="1"/>
  <c r="J47" i="91" s="1"/>
  <c r="G68" i="91"/>
  <c r="I67" i="91"/>
  <c r="J67" i="91" s="1"/>
  <c r="G73" i="91"/>
  <c r="G53" i="91"/>
  <c r="H52" i="91"/>
  <c r="I52" i="91" s="1"/>
  <c r="J52" i="91" s="1"/>
  <c r="G63" i="91"/>
  <c r="I62" i="91"/>
  <c r="J62" i="91" s="1"/>
  <c r="G24" i="87"/>
  <c r="I23" i="87"/>
  <c r="J23" i="87" s="1"/>
  <c r="G46" i="98" l="1"/>
  <c r="G47" i="98"/>
  <c r="J30" i="97"/>
  <c r="H44" i="97"/>
  <c r="I44" i="97" s="1"/>
  <c r="J44" i="97" s="1"/>
  <c r="H41" i="97"/>
  <c r="I41" i="97" s="1"/>
  <c r="J41" i="97" s="1"/>
  <c r="H38" i="97"/>
  <c r="I38" i="97" s="1"/>
  <c r="J38" i="97" s="1"/>
  <c r="H39" i="97"/>
  <c r="I39" i="97" s="1"/>
  <c r="J39" i="97" s="1"/>
  <c r="H22" i="94"/>
  <c r="I22" i="94" s="1"/>
  <c r="J22" i="94" s="1"/>
  <c r="G69" i="91"/>
  <c r="I68" i="91"/>
  <c r="J68" i="91" s="1"/>
  <c r="G54" i="91"/>
  <c r="H54" i="91" s="1"/>
  <c r="I54" i="91" s="1"/>
  <c r="J54" i="91" s="1"/>
  <c r="H53" i="91"/>
  <c r="I53" i="91" s="1"/>
  <c r="J53" i="91" s="1"/>
  <c r="G74" i="91"/>
  <c r="I73" i="91"/>
  <c r="J73" i="91" s="1"/>
  <c r="G79" i="91"/>
  <c r="G64" i="91"/>
  <c r="H63" i="91"/>
  <c r="I63" i="91" s="1"/>
  <c r="J63" i="91" s="1"/>
  <c r="G59" i="91"/>
  <c r="H58" i="91"/>
  <c r="I58" i="91" s="1"/>
  <c r="J58" i="91" s="1"/>
  <c r="G25" i="87"/>
  <c r="I24" i="87"/>
  <c r="J24" i="87" s="1"/>
  <c r="G49" i="98" l="1"/>
  <c r="G50" i="98" s="1"/>
  <c r="G48" i="98"/>
  <c r="H48" i="97"/>
  <c r="I48" i="97" s="1"/>
  <c r="J48" i="97" s="1"/>
  <c r="H45" i="97"/>
  <c r="I45" i="97" s="1"/>
  <c r="J45" i="97" s="1"/>
  <c r="H43" i="97"/>
  <c r="I43" i="97" s="1"/>
  <c r="J43" i="97" s="1"/>
  <c r="H42" i="97"/>
  <c r="I42" i="97" s="1"/>
  <c r="J42" i="97" s="1"/>
  <c r="G20" i="95"/>
  <c r="H23" i="94"/>
  <c r="I23" i="94" s="1"/>
  <c r="J23" i="94" s="1"/>
  <c r="G65" i="91"/>
  <c r="H64" i="91"/>
  <c r="I64" i="91" s="1"/>
  <c r="J64" i="91" s="1"/>
  <c r="G60" i="91"/>
  <c r="H60" i="91" s="1"/>
  <c r="I60" i="91" s="1"/>
  <c r="J60" i="91" s="1"/>
  <c r="H59" i="91"/>
  <c r="I59" i="91" s="1"/>
  <c r="J59" i="91" s="1"/>
  <c r="G80" i="91"/>
  <c r="I79" i="91"/>
  <c r="J79" i="91" s="1"/>
  <c r="G85" i="91"/>
  <c r="G75" i="91"/>
  <c r="I74" i="91"/>
  <c r="J74" i="91" s="1"/>
  <c r="G70" i="91"/>
  <c r="H69" i="91"/>
  <c r="I69" i="91" s="1"/>
  <c r="J69" i="91" s="1"/>
  <c r="G26" i="87"/>
  <c r="I25" i="87"/>
  <c r="J25" i="87" s="1"/>
  <c r="H52" i="97" l="1"/>
  <c r="I52" i="97" s="1"/>
  <c r="J52" i="97" s="1"/>
  <c r="H56" i="97"/>
  <c r="I56" i="97" s="1"/>
  <c r="J56" i="97" s="1"/>
  <c r="H46" i="97"/>
  <c r="I46" i="97" s="1"/>
  <c r="J46" i="97" s="1"/>
  <c r="H47" i="97"/>
  <c r="I47" i="97" s="1"/>
  <c r="J47" i="97" s="1"/>
  <c r="H49" i="97"/>
  <c r="I49" i="97" s="1"/>
  <c r="J49" i="97" s="1"/>
  <c r="H24" i="94"/>
  <c r="I24" i="94" s="1"/>
  <c r="J24" i="94" s="1"/>
  <c r="G81" i="91"/>
  <c r="I80" i="91"/>
  <c r="J80" i="91" s="1"/>
  <c r="G66" i="91"/>
  <c r="H66" i="91" s="1"/>
  <c r="I66" i="91" s="1"/>
  <c r="J66" i="91" s="1"/>
  <c r="H65" i="91"/>
  <c r="I65" i="91" s="1"/>
  <c r="J65" i="91" s="1"/>
  <c r="G76" i="91"/>
  <c r="H75" i="91"/>
  <c r="I75" i="91" s="1"/>
  <c r="J75" i="91" s="1"/>
  <c r="G86" i="91"/>
  <c r="G91" i="91"/>
  <c r="I85" i="91"/>
  <c r="J85" i="91" s="1"/>
  <c r="G71" i="91"/>
  <c r="H70" i="91"/>
  <c r="I70" i="91" s="1"/>
  <c r="J70" i="91" s="1"/>
  <c r="I26" i="87"/>
  <c r="J26" i="87" s="1"/>
  <c r="G27" i="87"/>
  <c r="H57" i="97" l="1"/>
  <c r="I57" i="97" s="1"/>
  <c r="J57" i="97" s="1"/>
  <c r="H51" i="97"/>
  <c r="I51" i="97" s="1"/>
  <c r="J51" i="97" s="1"/>
  <c r="H50" i="97"/>
  <c r="I50" i="97" s="1"/>
  <c r="J50" i="97" s="1"/>
  <c r="H53" i="97"/>
  <c r="I53" i="97" s="1"/>
  <c r="J53" i="97" s="1"/>
  <c r="H25" i="94"/>
  <c r="I25" i="94" s="1"/>
  <c r="J25" i="94" s="1"/>
  <c r="G92" i="91"/>
  <c r="G97" i="91"/>
  <c r="I91" i="91"/>
  <c r="J91" i="91" s="1"/>
  <c r="G87" i="91"/>
  <c r="I86" i="91"/>
  <c r="J86" i="91" s="1"/>
  <c r="G72" i="91"/>
  <c r="H72" i="91" s="1"/>
  <c r="I72" i="91" s="1"/>
  <c r="J72" i="91" s="1"/>
  <c r="H71" i="91"/>
  <c r="I71" i="91" s="1"/>
  <c r="J71" i="91" s="1"/>
  <c r="G77" i="91"/>
  <c r="H76" i="91"/>
  <c r="I76" i="91" s="1"/>
  <c r="J76" i="91" s="1"/>
  <c r="G82" i="91"/>
  <c r="H81" i="91"/>
  <c r="I81" i="91" s="1"/>
  <c r="J81" i="91" s="1"/>
  <c r="G28" i="87"/>
  <c r="H27" i="87"/>
  <c r="I27" i="87" s="1"/>
  <c r="J27" i="87" s="1"/>
  <c r="H59" i="97" l="1"/>
  <c r="H58" i="97"/>
  <c r="I58" i="97" s="1"/>
  <c r="J58" i="97" s="1"/>
  <c r="H54" i="97"/>
  <c r="I54" i="97" s="1"/>
  <c r="J54" i="97" s="1"/>
  <c r="H55" i="97"/>
  <c r="I55" i="97" s="1"/>
  <c r="J55" i="97" s="1"/>
  <c r="H26" i="94"/>
  <c r="I26" i="94" s="1"/>
  <c r="J26" i="94" s="1"/>
  <c r="G78" i="91"/>
  <c r="H78" i="91" s="1"/>
  <c r="I78" i="91" s="1"/>
  <c r="J78" i="91" s="1"/>
  <c r="H77" i="91"/>
  <c r="I77" i="91" s="1"/>
  <c r="J77" i="91" s="1"/>
  <c r="G88" i="91"/>
  <c r="H87" i="91"/>
  <c r="I87" i="91" s="1"/>
  <c r="J87" i="91" s="1"/>
  <c r="G83" i="91"/>
  <c r="H82" i="91"/>
  <c r="I82" i="91" s="1"/>
  <c r="J82" i="91" s="1"/>
  <c r="G98" i="91"/>
  <c r="I97" i="91"/>
  <c r="J97" i="91" s="1"/>
  <c r="G93" i="91"/>
  <c r="I92" i="91"/>
  <c r="J92" i="91" s="1"/>
  <c r="G29" i="87"/>
  <c r="I28" i="87"/>
  <c r="J28" i="87" s="1"/>
  <c r="H51" i="98" l="1"/>
  <c r="I59" i="97"/>
  <c r="H60" i="97"/>
  <c r="H27" i="94"/>
  <c r="I27" i="94" s="1"/>
  <c r="J27" i="94" s="1"/>
  <c r="G99" i="91"/>
  <c r="I98" i="91"/>
  <c r="J98" i="91" s="1"/>
  <c r="G89" i="91"/>
  <c r="H88" i="91"/>
  <c r="I88" i="91" s="1"/>
  <c r="J88" i="91" s="1"/>
  <c r="G94" i="91"/>
  <c r="H93" i="91"/>
  <c r="I93" i="91" s="1"/>
  <c r="J93" i="91" s="1"/>
  <c r="G84" i="91"/>
  <c r="H84" i="91" s="1"/>
  <c r="I84" i="91" s="1"/>
  <c r="J84" i="91" s="1"/>
  <c r="H83" i="91"/>
  <c r="I83" i="91" s="1"/>
  <c r="J83" i="91" s="1"/>
  <c r="G30" i="87"/>
  <c r="H29" i="87"/>
  <c r="I29" i="87" s="1"/>
  <c r="J29" i="87" s="1"/>
  <c r="I51" i="98" l="1"/>
  <c r="J59" i="97"/>
  <c r="I60" i="97"/>
  <c r="G21" i="95"/>
  <c r="H28" i="94"/>
  <c r="I28" i="94" s="1"/>
  <c r="J28" i="94" s="1"/>
  <c r="G90" i="91"/>
  <c r="H90" i="91" s="1"/>
  <c r="I90" i="91" s="1"/>
  <c r="J90" i="91" s="1"/>
  <c r="H89" i="91"/>
  <c r="I89" i="91" s="1"/>
  <c r="J89" i="91" s="1"/>
  <c r="G95" i="91"/>
  <c r="H94" i="91"/>
  <c r="I94" i="91" s="1"/>
  <c r="J94" i="91" s="1"/>
  <c r="G100" i="91"/>
  <c r="H99" i="91"/>
  <c r="I99" i="91" s="1"/>
  <c r="J99" i="91" s="1"/>
  <c r="G31" i="87"/>
  <c r="H30" i="87"/>
  <c r="I30" i="87" s="1"/>
  <c r="J30" i="87" s="1"/>
  <c r="H29" i="94" l="1"/>
  <c r="I29" i="94" s="1"/>
  <c r="J29" i="94" s="1"/>
  <c r="G96" i="91"/>
  <c r="H96" i="91" s="1"/>
  <c r="I96" i="91" s="1"/>
  <c r="J96" i="91" s="1"/>
  <c r="H95" i="91"/>
  <c r="I95" i="91" s="1"/>
  <c r="J95" i="91" s="1"/>
  <c r="G101" i="91"/>
  <c r="H100" i="91"/>
  <c r="I100" i="91" s="1"/>
  <c r="J100" i="91" s="1"/>
  <c r="G32" i="87"/>
  <c r="H31" i="87"/>
  <c r="I31" i="87" s="1"/>
  <c r="J31" i="87" s="1"/>
  <c r="H30" i="94" l="1"/>
  <c r="I30" i="94" s="1"/>
  <c r="J30" i="94" s="1"/>
  <c r="G102" i="91"/>
  <c r="H102" i="91" s="1"/>
  <c r="H101" i="91"/>
  <c r="I101" i="91" s="1"/>
  <c r="J101" i="91" s="1"/>
  <c r="I32" i="87"/>
  <c r="J32" i="87" s="1"/>
  <c r="G33" i="87"/>
  <c r="H31" i="94" l="1"/>
  <c r="I31" i="94" s="1"/>
  <c r="J31" i="94" s="1"/>
  <c r="I102" i="91"/>
  <c r="H103" i="91"/>
  <c r="G34" i="87"/>
  <c r="H33" i="87"/>
  <c r="I33" i="87" s="1"/>
  <c r="J33" i="87" s="1"/>
  <c r="H32" i="94" l="1"/>
  <c r="I32" i="94" s="1"/>
  <c r="J32" i="94" s="1"/>
  <c r="J102" i="91"/>
  <c r="I103" i="91"/>
  <c r="G35" i="87"/>
  <c r="I34" i="87"/>
  <c r="J34" i="87" s="1"/>
  <c r="G22" i="95" l="1"/>
  <c r="H33" i="94"/>
  <c r="I33" i="94" s="1"/>
  <c r="J33" i="94" s="1"/>
  <c r="G36" i="87"/>
  <c r="H35" i="87"/>
  <c r="I35" i="87" s="1"/>
  <c r="J35" i="87" s="1"/>
  <c r="H34" i="94" l="1"/>
  <c r="I34" i="94" s="1"/>
  <c r="J34" i="94" s="1"/>
  <c r="G37" i="87"/>
  <c r="H36" i="87"/>
  <c r="I36" i="87" s="1"/>
  <c r="J36" i="87" s="1"/>
  <c r="H35" i="94" l="1"/>
  <c r="I35" i="94" s="1"/>
  <c r="J35" i="94" s="1"/>
  <c r="G38" i="87"/>
  <c r="H37" i="87"/>
  <c r="I37" i="87" s="1"/>
  <c r="J37" i="87" s="1"/>
  <c r="H36" i="94" l="1"/>
  <c r="I36" i="94" s="1"/>
  <c r="J36" i="94" s="1"/>
  <c r="H38" i="87"/>
  <c r="I38" i="87" s="1"/>
  <c r="J38" i="87" s="1"/>
  <c r="G39" i="87"/>
  <c r="H37" i="94" l="1"/>
  <c r="I37" i="94" s="1"/>
  <c r="J37" i="94" s="1"/>
  <c r="G40" i="87"/>
  <c r="H39" i="87"/>
  <c r="I39" i="87" s="1"/>
  <c r="J39" i="87" s="1"/>
  <c r="G23" i="95" l="1"/>
  <c r="H38" i="94"/>
  <c r="I38" i="94" s="1"/>
  <c r="J38" i="94" s="1"/>
  <c r="G41" i="87"/>
  <c r="I40" i="87"/>
  <c r="J40" i="87" s="1"/>
  <c r="H39" i="94" l="1"/>
  <c r="I39" i="94" s="1"/>
  <c r="J39" i="94" s="1"/>
  <c r="G42" i="87"/>
  <c r="H41" i="87"/>
  <c r="I41" i="87" s="1"/>
  <c r="J41" i="87" s="1"/>
  <c r="H40" i="94" l="1"/>
  <c r="I40" i="94" s="1"/>
  <c r="J40" i="94" s="1"/>
  <c r="G43" i="87"/>
  <c r="H42" i="87"/>
  <c r="I42" i="87" s="1"/>
  <c r="J42" i="87" s="1"/>
  <c r="H41" i="94" l="1"/>
  <c r="I41" i="94" s="1"/>
  <c r="J41" i="94" s="1"/>
  <c r="G44" i="87"/>
  <c r="H43" i="87"/>
  <c r="I43" i="87" s="1"/>
  <c r="J43" i="87" s="1"/>
  <c r="H42" i="94" l="1"/>
  <c r="I42" i="94" s="1"/>
  <c r="J42" i="94" s="1"/>
  <c r="H44" i="87"/>
  <c r="I44" i="87" s="1"/>
  <c r="J44" i="87" s="1"/>
  <c r="G45" i="87"/>
  <c r="G24" i="95" l="1"/>
  <c r="H43" i="94"/>
  <c r="I43" i="94" s="1"/>
  <c r="J43" i="94" s="1"/>
  <c r="G46" i="87"/>
  <c r="H45" i="87"/>
  <c r="I45" i="87" s="1"/>
  <c r="J45" i="87" s="1"/>
  <c r="H44" i="94" l="1"/>
  <c r="I44" i="94" s="1"/>
  <c r="J44" i="94" s="1"/>
  <c r="G47" i="87"/>
  <c r="I46" i="87"/>
  <c r="J46" i="87" s="1"/>
  <c r="H45" i="94" l="1"/>
  <c r="I45" i="94" s="1"/>
  <c r="J45" i="94" s="1"/>
  <c r="G48" i="87"/>
  <c r="H47" i="87"/>
  <c r="I47" i="87" s="1"/>
  <c r="J47" i="87" s="1"/>
  <c r="H46" i="94" l="1"/>
  <c r="G49" i="87"/>
  <c r="H48" i="87"/>
  <c r="I48" i="87" s="1"/>
  <c r="J48" i="87" s="1"/>
  <c r="H52" i="94" l="1"/>
  <c r="I46" i="94"/>
  <c r="H47" i="94"/>
  <c r="G50" i="87"/>
  <c r="H49" i="87"/>
  <c r="I49" i="87" s="1"/>
  <c r="J49" i="87" s="1"/>
  <c r="G30" i="95" l="1"/>
  <c r="H25" i="95"/>
  <c r="J46" i="94"/>
  <c r="I47" i="94"/>
  <c r="H57" i="94"/>
  <c r="I57" i="94" s="1"/>
  <c r="J57" i="94" s="1"/>
  <c r="I52" i="94"/>
  <c r="H53" i="94"/>
  <c r="I53" i="94" s="1"/>
  <c r="J53" i="94" s="1"/>
  <c r="G51" i="87"/>
  <c r="H50" i="87"/>
  <c r="I50" i="87" s="1"/>
  <c r="J50" i="87" s="1"/>
  <c r="I25" i="95" l="1"/>
  <c r="G31" i="95"/>
  <c r="H54" i="94"/>
  <c r="H58" i="94"/>
  <c r="I58" i="94" s="1"/>
  <c r="J58" i="94" s="1"/>
  <c r="H62" i="94"/>
  <c r="I62" i="94" s="1"/>
  <c r="J62" i="94" s="1"/>
  <c r="J52" i="94"/>
  <c r="G52" i="87"/>
  <c r="H51" i="87"/>
  <c r="I51" i="87" s="1"/>
  <c r="J51" i="87" s="1"/>
  <c r="G32" i="95" l="1"/>
  <c r="H59" i="94"/>
  <c r="I59" i="94" s="1"/>
  <c r="J59" i="94" s="1"/>
  <c r="H63" i="94"/>
  <c r="I63" i="94" s="1"/>
  <c r="J63" i="94" s="1"/>
  <c r="H56" i="94"/>
  <c r="I56" i="94" s="1"/>
  <c r="J56" i="94" s="1"/>
  <c r="H55" i="94"/>
  <c r="I55" i="94" s="1"/>
  <c r="J55" i="94" s="1"/>
  <c r="H67" i="94"/>
  <c r="I67" i="94" s="1"/>
  <c r="J67" i="94" s="1"/>
  <c r="I54" i="94"/>
  <c r="G53" i="87"/>
  <c r="I52" i="87"/>
  <c r="J52" i="87" s="1"/>
  <c r="G33" i="95" l="1"/>
  <c r="H68" i="94"/>
  <c r="I68" i="94" s="1"/>
  <c r="J68" i="94" s="1"/>
  <c r="H72" i="94"/>
  <c r="I72" i="94" s="1"/>
  <c r="J72" i="94" s="1"/>
  <c r="H64" i="94"/>
  <c r="I64" i="94" s="1"/>
  <c r="J64" i="94" s="1"/>
  <c r="J54" i="94"/>
  <c r="H61" i="94"/>
  <c r="I61" i="94" s="1"/>
  <c r="J61" i="94" s="1"/>
  <c r="H60" i="94"/>
  <c r="G54" i="87"/>
  <c r="H53" i="87"/>
  <c r="I53" i="87" s="1"/>
  <c r="J53" i="87" s="1"/>
  <c r="G34" i="95" l="1"/>
  <c r="H73" i="94"/>
  <c r="I73" i="94" s="1"/>
  <c r="J73" i="94" s="1"/>
  <c r="I60" i="94"/>
  <c r="H65" i="94"/>
  <c r="I65" i="94" s="1"/>
  <c r="J65" i="94" s="1"/>
  <c r="H66" i="94"/>
  <c r="I66" i="94" s="1"/>
  <c r="J66" i="94" s="1"/>
  <c r="H69" i="94"/>
  <c r="I69" i="94" s="1"/>
  <c r="J69" i="94" s="1"/>
  <c r="G55" i="87"/>
  <c r="H54" i="87"/>
  <c r="I54" i="87" s="1"/>
  <c r="J54" i="87" s="1"/>
  <c r="J60" i="94" l="1"/>
  <c r="H71" i="94"/>
  <c r="I71" i="94" s="1"/>
  <c r="J71" i="94" s="1"/>
  <c r="H70" i="94"/>
  <c r="I70" i="94" s="1"/>
  <c r="J70" i="94" s="1"/>
  <c r="H74" i="94"/>
  <c r="I74" i="94" s="1"/>
  <c r="J74" i="94" s="1"/>
  <c r="G56" i="87"/>
  <c r="H55" i="87"/>
  <c r="I55" i="87" s="1"/>
  <c r="J55" i="87" s="1"/>
  <c r="H76" i="94" l="1"/>
  <c r="I76" i="94" s="1"/>
  <c r="J76" i="94" s="1"/>
  <c r="H75" i="94"/>
  <c r="I75" i="94" s="1"/>
  <c r="J75" i="94" s="1"/>
  <c r="G57" i="87"/>
  <c r="H56" i="87"/>
  <c r="I56" i="87" s="1"/>
  <c r="J56" i="87" s="1"/>
  <c r="I77" i="94" l="1"/>
  <c r="H77" i="94"/>
  <c r="G58" i="87"/>
  <c r="H57" i="87"/>
  <c r="I57" i="87" s="1"/>
  <c r="J57" i="87" s="1"/>
  <c r="H35" i="95" l="1"/>
  <c r="I35" i="95"/>
  <c r="G59" i="87"/>
  <c r="I58" i="87"/>
  <c r="J58" i="87" s="1"/>
  <c r="G60" i="87" l="1"/>
  <c r="H59" i="87"/>
  <c r="I59" i="87" s="1"/>
  <c r="J59" i="87" s="1"/>
  <c r="G61" i="87" l="1"/>
  <c r="H60" i="87"/>
  <c r="I60" i="87" s="1"/>
  <c r="J60" i="87" s="1"/>
  <c r="G62" i="87" l="1"/>
  <c r="H61" i="87"/>
  <c r="I61" i="87" s="1"/>
  <c r="J61" i="87" s="1"/>
  <c r="H62" i="87" l="1"/>
  <c r="I62" i="87" s="1"/>
  <c r="J62" i="87" s="1"/>
  <c r="G63" i="87"/>
  <c r="G64" i="87" l="1"/>
  <c r="H63" i="87"/>
  <c r="I63" i="87" s="1"/>
  <c r="J63" i="87" s="1"/>
  <c r="G65" i="87" l="1"/>
  <c r="I64" i="87"/>
  <c r="J64" i="87" s="1"/>
  <c r="G66" i="87" l="1"/>
  <c r="H65" i="87"/>
  <c r="I65" i="87" s="1"/>
  <c r="J65" i="87" s="1"/>
  <c r="G67" i="87" l="1"/>
  <c r="H66" i="87"/>
  <c r="I66" i="87" s="1"/>
  <c r="J66" i="87" s="1"/>
  <c r="G68" i="87" l="1"/>
  <c r="H67" i="87"/>
  <c r="I67" i="87" s="1"/>
  <c r="J67" i="87" s="1"/>
  <c r="H68" i="87" l="1"/>
  <c r="I68" i="87" s="1"/>
  <c r="J68" i="87" s="1"/>
  <c r="G74" i="87"/>
  <c r="H69" i="87" l="1"/>
  <c r="G80" i="87"/>
  <c r="H80" i="87" s="1"/>
  <c r="I80" i="87" s="1"/>
  <c r="J80" i="87" s="1"/>
  <c r="G75" i="87"/>
  <c r="H74" i="87"/>
  <c r="I74" i="87" l="1"/>
  <c r="G76" i="87"/>
  <c r="I75" i="87"/>
  <c r="J75" i="87" s="1"/>
  <c r="G81" i="87"/>
  <c r="G86" i="87"/>
  <c r="H86" i="87" s="1"/>
  <c r="I86" i="87" s="1"/>
  <c r="J86" i="87" s="1"/>
  <c r="I69" i="87"/>
  <c r="G77" i="87" l="1"/>
  <c r="H76" i="87"/>
  <c r="I76" i="87" s="1"/>
  <c r="J76" i="87" s="1"/>
  <c r="J74" i="87"/>
  <c r="G82" i="87"/>
  <c r="I81" i="87"/>
  <c r="J81" i="87" s="1"/>
  <c r="G87" i="87"/>
  <c r="G92" i="87"/>
  <c r="H92" i="87" s="1"/>
  <c r="I92" i="87" s="1"/>
  <c r="J92" i="87" s="1"/>
  <c r="G88" i="87" l="1"/>
  <c r="I87" i="87"/>
  <c r="J87" i="87" s="1"/>
  <c r="G83" i="87"/>
  <c r="H82" i="87"/>
  <c r="I82" i="87" s="1"/>
  <c r="J82" i="87" s="1"/>
  <c r="G78" i="87"/>
  <c r="H77" i="87"/>
  <c r="G93" i="87"/>
  <c r="G98" i="87"/>
  <c r="G99" i="87" l="1"/>
  <c r="H98" i="87"/>
  <c r="I98" i="87" s="1"/>
  <c r="J98" i="87" s="1"/>
  <c r="G94" i="87"/>
  <c r="I93" i="87"/>
  <c r="J93" i="87" s="1"/>
  <c r="G84" i="87"/>
  <c r="H83" i="87"/>
  <c r="I83" i="87" s="1"/>
  <c r="J83" i="87" s="1"/>
  <c r="I77" i="87"/>
  <c r="G79" i="87"/>
  <c r="H79" i="87" s="1"/>
  <c r="I79" i="87" s="1"/>
  <c r="J79" i="87" s="1"/>
  <c r="H78" i="87"/>
  <c r="I78" i="87" s="1"/>
  <c r="J78" i="87" s="1"/>
  <c r="G89" i="87"/>
  <c r="H88" i="87"/>
  <c r="I88" i="87" s="1"/>
  <c r="J88" i="87" s="1"/>
  <c r="G90" i="87" l="1"/>
  <c r="H89" i="87"/>
  <c r="I89" i="87" s="1"/>
  <c r="J89" i="87" s="1"/>
  <c r="J77" i="87"/>
  <c r="G95" i="87"/>
  <c r="H94" i="87"/>
  <c r="I94" i="87" s="1"/>
  <c r="J94" i="87" s="1"/>
  <c r="G85" i="87"/>
  <c r="H85" i="87" s="1"/>
  <c r="I85" i="87" s="1"/>
  <c r="J85" i="87" s="1"/>
  <c r="H84" i="87"/>
  <c r="G100" i="87"/>
  <c r="I99" i="87"/>
  <c r="J99" i="87" s="1"/>
  <c r="I84" i="87" l="1"/>
  <c r="G101" i="87"/>
  <c r="H100" i="87"/>
  <c r="I100" i="87" s="1"/>
  <c r="J100" i="87" s="1"/>
  <c r="G96" i="87"/>
  <c r="H95" i="87"/>
  <c r="I95" i="87" s="1"/>
  <c r="J95" i="87" s="1"/>
  <c r="G91" i="87"/>
  <c r="H91" i="87" s="1"/>
  <c r="I91" i="87" s="1"/>
  <c r="J91" i="87" s="1"/>
  <c r="H90" i="87"/>
  <c r="I90" i="87" s="1"/>
  <c r="J90" i="87" s="1"/>
  <c r="G102" i="87" l="1"/>
  <c r="H101" i="87"/>
  <c r="I101" i="87" s="1"/>
  <c r="J101" i="87" s="1"/>
  <c r="G97" i="87"/>
  <c r="H97" i="87" s="1"/>
  <c r="I97" i="87" s="1"/>
  <c r="J97" i="87" s="1"/>
  <c r="H96" i="87"/>
  <c r="I96" i="87" s="1"/>
  <c r="J96" i="87" s="1"/>
  <c r="J84" i="87"/>
  <c r="G103" i="87" l="1"/>
  <c r="H103" i="87" s="1"/>
  <c r="H102" i="87"/>
  <c r="I102" i="87" s="1"/>
  <c r="J102" i="87" s="1"/>
  <c r="I103" i="87" l="1"/>
  <c r="J103" i="87" s="1"/>
  <c r="H104" i="87"/>
  <c r="I104" i="87"/>
</calcChain>
</file>

<file path=xl/sharedStrings.xml><?xml version="1.0" encoding="utf-8"?>
<sst xmlns="http://schemas.openxmlformats.org/spreadsheetml/2006/main" count="1005" uniqueCount="62">
  <si>
    <t>Flat No.</t>
  </si>
  <si>
    <t>Sr. No.</t>
  </si>
  <si>
    <t>Comp.</t>
  </si>
  <si>
    <t>Floor No.</t>
  </si>
  <si>
    <t>Total</t>
  </si>
  <si>
    <t>2 BHK</t>
  </si>
  <si>
    <t>Sr.</t>
  </si>
  <si>
    <t>Total Flats</t>
  </si>
  <si>
    <t>CA</t>
  </si>
  <si>
    <t>BUA</t>
  </si>
  <si>
    <t>Value</t>
  </si>
  <si>
    <t xml:space="preserve">RV </t>
  </si>
  <si>
    <t>2BHK</t>
  </si>
  <si>
    <t>Composition</t>
  </si>
  <si>
    <t>Total (a)</t>
  </si>
  <si>
    <t>1BHK</t>
  </si>
  <si>
    <t>1 BHK</t>
  </si>
  <si>
    <t xml:space="preserve">Built up Area in 
Sq. Ft. 
</t>
  </si>
  <si>
    <t xml:space="preserve">Approved </t>
  </si>
  <si>
    <t xml:space="preserve"> As per Approved Plan / RERA Carpet Area in 
Sq. Ft.                      
</t>
  </si>
  <si>
    <t xml:space="preserve">Proposed </t>
  </si>
  <si>
    <t>4th flr</t>
  </si>
  <si>
    <t>5th Flr</t>
  </si>
  <si>
    <t>Proposed</t>
  </si>
  <si>
    <t xml:space="preserve"> As per Builder Carpet Area in 
Sq. Ft.                      
</t>
  </si>
  <si>
    <t xml:space="preserve"> As per Builder  Carpet Area in 
Sq. Ft.                      
</t>
  </si>
  <si>
    <t>sale / Rehab</t>
  </si>
  <si>
    <t>Sale</t>
  </si>
  <si>
    <t>Rehab</t>
  </si>
  <si>
    <t>Sale / Rehab</t>
  </si>
  <si>
    <t>B</t>
  </si>
  <si>
    <t>A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</si>
  <si>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</si>
  <si>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</si>
  <si>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</si>
  <si>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</si>
  <si>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</si>
  <si>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Wing</t>
  </si>
  <si>
    <t>A - Approved (Rehab)</t>
  </si>
  <si>
    <t>A - Approved (Sale)</t>
  </si>
  <si>
    <t>A - Proposed (Sale)</t>
  </si>
  <si>
    <t>A - Proposed (Rehab)</t>
  </si>
  <si>
    <t>B - Approved (Sale)</t>
  </si>
  <si>
    <t>B - Approved (Rehab)</t>
  </si>
  <si>
    <t>B - Proposed (Sale)</t>
  </si>
  <si>
    <t>B - Proposed (Rehab)</t>
  </si>
  <si>
    <t xml:space="preserve">1 BHK - 41                                      2 BHK - 03                                </t>
  </si>
  <si>
    <t xml:space="preserve">1 BHK - 25                     </t>
  </si>
  <si>
    <t xml:space="preserve">2 BHK -  05          </t>
  </si>
  <si>
    <t xml:space="preserve">1 BHK - 14                                      2 BHK - 08                                </t>
  </si>
  <si>
    <t xml:space="preserve">1 BHK - 06                                      2 BHK - 01                                </t>
  </si>
  <si>
    <t xml:space="preserve">1 BHK - 44                                      2 BHK - 01                                </t>
  </si>
  <si>
    <t xml:space="preserve">1 BHK - 02                                 2 BHK - 02                                </t>
  </si>
  <si>
    <t xml:space="preserve">1 BHK - 12                                    2 BHK - 27                                </t>
  </si>
  <si>
    <t>Sale A &amp; P</t>
  </si>
  <si>
    <t>Rehab - A &amp; P</t>
  </si>
  <si>
    <t>Total (b)</t>
  </si>
  <si>
    <t>Total ©</t>
  </si>
  <si>
    <t>Total (d)</t>
  </si>
  <si>
    <t>Total (a+b)</t>
  </si>
  <si>
    <t>Total (c+d)</t>
  </si>
  <si>
    <t>Total (a 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</si>
</sst>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8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43" fontId="0" fillId="0" borderId="0" xfId="1" applyFont="1"/>
    <xf numFmtId="0" fontId="5" fillId="0" borderId="0" xfId="0" applyFont="1"/>
    <xf numFmtId="0" fontId="4" fillId="2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1" fontId="10" fillId="0" borderId="1" xfId="2" applyNumberFormat="1" applyFont="1" applyFill="1" applyBorder="1" applyAlignment="1">
      <alignment horizontal="center" vertical="top" wrapText="1"/>
    </xf>
    <xf numFmtId="165" fontId="10" fillId="0" borderId="1" xfId="1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3" fontId="11" fillId="0" borderId="2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center"/>
    </xf>
    <xf numFmtId="0" fontId="0" fillId="0" borderId="0" xfId="0" applyFon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43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13" fillId="0" borderId="9" xfId="0" applyFont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0" fontId="0" fillId="0" borderId="1" xfId="0" applyFont="1" applyBorder="1"/>
    <xf numFmtId="0" fontId="7" fillId="0" borderId="4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43" fontId="11" fillId="0" borderId="1" xfId="1" applyFont="1" applyBorder="1" applyAlignment="1">
      <alignment horizontal="center"/>
    </xf>
    <xf numFmtId="1" fontId="11" fillId="0" borderId="1" xfId="2" applyNumberFormat="1" applyFont="1" applyBorder="1" applyAlignment="1">
      <alignment horizontal="center" vertical="top" wrapText="1"/>
    </xf>
    <xf numFmtId="165" fontId="10" fillId="0" borderId="1" xfId="1" applyNumberFormat="1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center"/>
    </xf>
    <xf numFmtId="1" fontId="14" fillId="0" borderId="0" xfId="0" applyNumberFormat="1" applyFont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3" fontId="0" fillId="0" borderId="0" xfId="0" applyNumberFormat="1" applyFont="1" applyFill="1"/>
    <xf numFmtId="0" fontId="3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/>
    </xf>
    <xf numFmtId="43" fontId="16" fillId="0" borderId="2" xfId="0" applyNumberFormat="1" applyFont="1" applyBorder="1" applyAlignment="1">
      <alignment horizontal="center" vertical="center"/>
    </xf>
    <xf numFmtId="43" fontId="10" fillId="0" borderId="1" xfId="0" applyNumberFormat="1" applyFont="1" applyBorder="1"/>
    <xf numFmtId="43" fontId="10" fillId="0" borderId="2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43" fontId="17" fillId="0" borderId="2" xfId="1" applyFont="1" applyBorder="1" applyAlignment="1">
      <alignment horizontal="center" vertical="center"/>
    </xf>
    <xf numFmtId="43" fontId="17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43" fontId="0" fillId="0" borderId="0" xfId="0" applyNumberFormat="1" applyFont="1"/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43" fontId="18" fillId="5" borderId="1" xfId="1" applyFont="1" applyFill="1" applyBorder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89646</xdr:rowOff>
    </xdr:from>
    <xdr:to>
      <xdr:col>26</xdr:col>
      <xdr:colOff>336177</xdr:colOff>
      <xdr:row>21</xdr:row>
      <xdr:rowOff>179294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E4B01-01E1-61E9-55A0-9F0A69E17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329" r="5712" b="27352"/>
        <a:stretch/>
      </xdr:blipFill>
      <xdr:spPr>
        <a:xfrm>
          <a:off x="0" y="280146"/>
          <a:ext cx="17245853" cy="404532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25</xdr:row>
      <xdr:rowOff>33618</xdr:rowOff>
    </xdr:from>
    <xdr:to>
      <xdr:col>27</xdr:col>
      <xdr:colOff>0</xdr:colOff>
      <xdr:row>45</xdr:row>
      <xdr:rowOff>145677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89B540-ED57-968A-A5E0-5943B722CC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27" t="23526" r="5222" b="36610"/>
        <a:stretch/>
      </xdr:blipFill>
      <xdr:spPr>
        <a:xfrm>
          <a:off x="0" y="4941794"/>
          <a:ext cx="17514794" cy="410135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17</xdr:col>
      <xdr:colOff>343710</xdr:colOff>
      <xdr:row>27</xdr:row>
      <xdr:rowOff>124577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F0CDF-06E8-D4E1-4FF4-27B269C74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0"/>
          <a:ext cx="5801535" cy="5391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zoomScale="130" zoomScaleNormal="130" workbookViewId="0">
      <selection activeCell="G103" sqref="G103"/>
    </sheetView>
  </sheetViews>
  <sheetFormatPr defaultRowHeight="15" x14ac:dyDescent="0.25"/>
  <cols>
    <col min="1" max="1" width="4" style="39" customWidth="1"/>
    <col min="2" max="2" width="5.7109375" style="39" customWidth="1"/>
    <col min="3" max="3" width="5.140625" style="39" customWidth="1"/>
    <col min="4" max="5" width="6.5703125" style="39" customWidth="1"/>
    <col min="6" max="6" width="7" style="39" customWidth="1"/>
    <col min="7" max="7" width="7.140625" style="16" customWidth="1"/>
    <col min="8" max="8" width="13.28515625" style="16" customWidth="1"/>
    <col min="9" max="9" width="15.5703125" style="16" customWidth="1"/>
    <col min="10" max="10" width="7.7109375" style="16" customWidth="1"/>
    <col min="11" max="11" width="10.85546875" style="16" customWidth="1"/>
    <col min="12" max="12" width="9.140625" style="16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19" t="s">
        <v>19</v>
      </c>
      <c r="F2" s="19" t="s">
        <v>17</v>
      </c>
      <c r="G2" s="20" t="s">
        <v>32</v>
      </c>
      <c r="H2" s="21" t="s">
        <v>33</v>
      </c>
      <c r="I2" s="22" t="s">
        <v>34</v>
      </c>
      <c r="J2" s="22" t="s">
        <v>35</v>
      </c>
      <c r="K2" s="22" t="s">
        <v>36</v>
      </c>
      <c r="L2" s="22" t="s">
        <v>29</v>
      </c>
    </row>
    <row r="3" spans="1:12" x14ac:dyDescent="0.25">
      <c r="A3" s="23">
        <v>1</v>
      </c>
      <c r="B3" s="24">
        <v>401</v>
      </c>
      <c r="C3" s="23">
        <v>4</v>
      </c>
      <c r="D3" s="23" t="s">
        <v>16</v>
      </c>
      <c r="E3" s="23">
        <v>426</v>
      </c>
      <c r="F3" s="25">
        <f t="shared" ref="F3:F68" si="0">E3*1.1</f>
        <v>468.6</v>
      </c>
      <c r="G3" s="26">
        <v>25500</v>
      </c>
      <c r="H3" s="27">
        <v>0</v>
      </c>
      <c r="I3" s="27">
        <f>H3*1.08</f>
        <v>0</v>
      </c>
      <c r="J3" s="28">
        <f>MROUND((I3*0.03/12),500)</f>
        <v>0</v>
      </c>
      <c r="K3" s="29">
        <f t="shared" ref="K3" si="1">F3*3000</f>
        <v>1405800</v>
      </c>
      <c r="L3" s="49" t="s">
        <v>28</v>
      </c>
    </row>
    <row r="4" spans="1:12" x14ac:dyDescent="0.25">
      <c r="A4" s="23">
        <v>2</v>
      </c>
      <c r="B4" s="24">
        <v>402</v>
      </c>
      <c r="C4" s="23">
        <v>4</v>
      </c>
      <c r="D4" s="23" t="s">
        <v>5</v>
      </c>
      <c r="E4" s="23">
        <v>805</v>
      </c>
      <c r="F4" s="25">
        <f t="shared" si="0"/>
        <v>885.50000000000011</v>
      </c>
      <c r="G4" s="26">
        <f>G3</f>
        <v>25500</v>
      </c>
      <c r="H4" s="27">
        <v>0</v>
      </c>
      <c r="I4" s="27">
        <f t="shared" ref="I4:I67" si="2">H4*1.08</f>
        <v>0</v>
      </c>
      <c r="J4" s="28">
        <f t="shared" ref="J4:J67" si="3">MROUND((I4*0.03/12),500)</f>
        <v>0</v>
      </c>
      <c r="K4" s="29">
        <f t="shared" ref="K4:K67" si="4">F4*3000</f>
        <v>2656500.0000000005</v>
      </c>
      <c r="L4" s="49" t="s">
        <v>28</v>
      </c>
    </row>
    <row r="5" spans="1:12" x14ac:dyDescent="0.25">
      <c r="A5" s="23">
        <v>3</v>
      </c>
      <c r="B5" s="24">
        <v>403</v>
      </c>
      <c r="C5" s="23">
        <v>4</v>
      </c>
      <c r="D5" s="23" t="s">
        <v>16</v>
      </c>
      <c r="E5" s="23">
        <v>427</v>
      </c>
      <c r="F5" s="25">
        <f t="shared" si="0"/>
        <v>469.70000000000005</v>
      </c>
      <c r="G5" s="26">
        <f>G4</f>
        <v>25500</v>
      </c>
      <c r="H5" s="27">
        <f t="shared" ref="H4:H67" si="5">E5*G5</f>
        <v>10888500</v>
      </c>
      <c r="I5" s="27">
        <f t="shared" si="2"/>
        <v>11759580</v>
      </c>
      <c r="J5" s="28">
        <f t="shared" si="3"/>
        <v>29500</v>
      </c>
      <c r="K5" s="29">
        <f t="shared" si="4"/>
        <v>1409100.0000000002</v>
      </c>
      <c r="L5" s="49" t="s">
        <v>27</v>
      </c>
    </row>
    <row r="6" spans="1:12" x14ac:dyDescent="0.25">
      <c r="A6" s="23">
        <v>4</v>
      </c>
      <c r="B6" s="24">
        <v>404</v>
      </c>
      <c r="C6" s="23">
        <v>4</v>
      </c>
      <c r="D6" s="23" t="s">
        <v>16</v>
      </c>
      <c r="E6" s="23">
        <v>461</v>
      </c>
      <c r="F6" s="25">
        <f t="shared" si="0"/>
        <v>507.1</v>
      </c>
      <c r="G6" s="26">
        <f>G5</f>
        <v>25500</v>
      </c>
      <c r="H6" s="27">
        <f t="shared" si="5"/>
        <v>11755500</v>
      </c>
      <c r="I6" s="27">
        <f t="shared" si="2"/>
        <v>12695940</v>
      </c>
      <c r="J6" s="28">
        <f t="shared" si="3"/>
        <v>31500</v>
      </c>
      <c r="K6" s="29">
        <f t="shared" si="4"/>
        <v>1521300</v>
      </c>
      <c r="L6" s="49" t="s">
        <v>27</v>
      </c>
    </row>
    <row r="7" spans="1:12" s="1" customFormat="1" x14ac:dyDescent="0.25">
      <c r="A7" s="23">
        <v>5</v>
      </c>
      <c r="B7" s="24">
        <v>405</v>
      </c>
      <c r="C7" s="23">
        <v>4</v>
      </c>
      <c r="D7" s="23" t="s">
        <v>16</v>
      </c>
      <c r="E7" s="23">
        <v>461</v>
      </c>
      <c r="F7" s="25">
        <f t="shared" si="0"/>
        <v>507.1</v>
      </c>
      <c r="G7" s="26">
        <f>G6</f>
        <v>25500</v>
      </c>
      <c r="H7" s="27">
        <v>0</v>
      </c>
      <c r="I7" s="27">
        <f t="shared" si="2"/>
        <v>0</v>
      </c>
      <c r="J7" s="28">
        <f t="shared" si="3"/>
        <v>0</v>
      </c>
      <c r="K7" s="29">
        <f t="shared" si="4"/>
        <v>1521300</v>
      </c>
      <c r="L7" s="49" t="s">
        <v>28</v>
      </c>
    </row>
    <row r="8" spans="1:12" s="1" customFormat="1" x14ac:dyDescent="0.25">
      <c r="A8" s="23">
        <v>6</v>
      </c>
      <c r="B8" s="24">
        <v>406</v>
      </c>
      <c r="C8" s="23">
        <v>4</v>
      </c>
      <c r="D8" s="23" t="s">
        <v>16</v>
      </c>
      <c r="E8" s="23">
        <v>427</v>
      </c>
      <c r="F8" s="25">
        <f t="shared" si="0"/>
        <v>469.70000000000005</v>
      </c>
      <c r="G8" s="26">
        <f>G7</f>
        <v>25500</v>
      </c>
      <c r="H8" s="27">
        <v>0</v>
      </c>
      <c r="I8" s="27">
        <f t="shared" si="2"/>
        <v>0</v>
      </c>
      <c r="J8" s="28">
        <f t="shared" si="3"/>
        <v>0</v>
      </c>
      <c r="K8" s="29">
        <f t="shared" si="4"/>
        <v>1409100.0000000002</v>
      </c>
      <c r="L8" s="49" t="s">
        <v>28</v>
      </c>
    </row>
    <row r="9" spans="1:12" x14ac:dyDescent="0.25">
      <c r="A9" s="23">
        <v>7</v>
      </c>
      <c r="B9" s="24">
        <v>501</v>
      </c>
      <c r="C9" s="23">
        <v>5</v>
      </c>
      <c r="D9" s="23" t="s">
        <v>16</v>
      </c>
      <c r="E9" s="23">
        <v>426</v>
      </c>
      <c r="F9" s="25">
        <f t="shared" si="0"/>
        <v>468.6</v>
      </c>
      <c r="G9" s="26">
        <f>G8+80</f>
        <v>25580</v>
      </c>
      <c r="H9" s="27">
        <f t="shared" si="5"/>
        <v>10897080</v>
      </c>
      <c r="I9" s="27">
        <f>ROUND(H9*1.08,0)</f>
        <v>11768846</v>
      </c>
      <c r="J9" s="28">
        <f t="shared" si="3"/>
        <v>29500</v>
      </c>
      <c r="K9" s="29">
        <f t="shared" si="4"/>
        <v>1405800</v>
      </c>
      <c r="L9" s="49" t="s">
        <v>27</v>
      </c>
    </row>
    <row r="10" spans="1:12" x14ac:dyDescent="0.25">
      <c r="A10" s="23">
        <v>8</v>
      </c>
      <c r="B10" s="24">
        <v>502</v>
      </c>
      <c r="C10" s="23">
        <v>5</v>
      </c>
      <c r="D10" s="23" t="s">
        <v>5</v>
      </c>
      <c r="E10" s="23">
        <v>805</v>
      </c>
      <c r="F10" s="25">
        <f t="shared" si="0"/>
        <v>885.50000000000011</v>
      </c>
      <c r="G10" s="26">
        <f>G9</f>
        <v>25580</v>
      </c>
      <c r="H10" s="27">
        <f t="shared" si="5"/>
        <v>20591900</v>
      </c>
      <c r="I10" s="27">
        <f t="shared" ref="I10:I68" si="6">ROUND(H10*1.08,0)</f>
        <v>22239252</v>
      </c>
      <c r="J10" s="28">
        <f t="shared" si="3"/>
        <v>55500</v>
      </c>
      <c r="K10" s="29">
        <f t="shared" si="4"/>
        <v>2656500.0000000005</v>
      </c>
      <c r="L10" s="49" t="s">
        <v>27</v>
      </c>
    </row>
    <row r="11" spans="1:12" x14ac:dyDescent="0.25">
      <c r="A11" s="23">
        <v>9</v>
      </c>
      <c r="B11" s="24">
        <v>503</v>
      </c>
      <c r="C11" s="23">
        <v>5</v>
      </c>
      <c r="D11" s="23" t="s">
        <v>16</v>
      </c>
      <c r="E11" s="23">
        <v>427</v>
      </c>
      <c r="F11" s="25">
        <f t="shared" si="0"/>
        <v>469.70000000000005</v>
      </c>
      <c r="G11" s="26">
        <f>G10</f>
        <v>25580</v>
      </c>
      <c r="H11" s="27">
        <f t="shared" si="5"/>
        <v>10922660</v>
      </c>
      <c r="I11" s="27">
        <f t="shared" si="6"/>
        <v>11796473</v>
      </c>
      <c r="J11" s="28">
        <f t="shared" si="3"/>
        <v>29500</v>
      </c>
      <c r="K11" s="29">
        <f t="shared" si="4"/>
        <v>1409100.0000000002</v>
      </c>
      <c r="L11" s="49" t="s">
        <v>27</v>
      </c>
    </row>
    <row r="12" spans="1:12" x14ac:dyDescent="0.25">
      <c r="A12" s="23">
        <v>10</v>
      </c>
      <c r="B12" s="24">
        <v>504</v>
      </c>
      <c r="C12" s="23">
        <v>5</v>
      </c>
      <c r="D12" s="23" t="s">
        <v>16</v>
      </c>
      <c r="E12" s="23">
        <v>461</v>
      </c>
      <c r="F12" s="25">
        <f t="shared" si="0"/>
        <v>507.1</v>
      </c>
      <c r="G12" s="26">
        <f>G11</f>
        <v>25580</v>
      </c>
      <c r="H12" s="27">
        <f t="shared" si="5"/>
        <v>11792380</v>
      </c>
      <c r="I12" s="27">
        <f t="shared" si="6"/>
        <v>12735770</v>
      </c>
      <c r="J12" s="28">
        <f t="shared" si="3"/>
        <v>32000</v>
      </c>
      <c r="K12" s="29">
        <f t="shared" si="4"/>
        <v>1521300</v>
      </c>
      <c r="L12" s="49" t="s">
        <v>27</v>
      </c>
    </row>
    <row r="13" spans="1:12" x14ac:dyDescent="0.25">
      <c r="A13" s="23">
        <v>11</v>
      </c>
      <c r="B13" s="24">
        <v>505</v>
      </c>
      <c r="C13" s="23">
        <v>5</v>
      </c>
      <c r="D13" s="23" t="s">
        <v>16</v>
      </c>
      <c r="E13" s="23">
        <v>461</v>
      </c>
      <c r="F13" s="25">
        <f t="shared" si="0"/>
        <v>507.1</v>
      </c>
      <c r="G13" s="26">
        <f>G12</f>
        <v>25580</v>
      </c>
      <c r="H13" s="27">
        <f t="shared" si="5"/>
        <v>11792380</v>
      </c>
      <c r="I13" s="27">
        <f t="shared" si="6"/>
        <v>12735770</v>
      </c>
      <c r="J13" s="28">
        <f t="shared" si="3"/>
        <v>32000</v>
      </c>
      <c r="K13" s="29">
        <f t="shared" si="4"/>
        <v>1521300</v>
      </c>
      <c r="L13" s="49" t="s">
        <v>27</v>
      </c>
    </row>
    <row r="14" spans="1:12" x14ac:dyDescent="0.25">
      <c r="A14" s="23">
        <v>12</v>
      </c>
      <c r="B14" s="24">
        <v>506</v>
      </c>
      <c r="C14" s="23">
        <v>5</v>
      </c>
      <c r="D14" s="23" t="s">
        <v>16</v>
      </c>
      <c r="E14" s="23">
        <v>427</v>
      </c>
      <c r="F14" s="25">
        <f t="shared" si="0"/>
        <v>469.70000000000005</v>
      </c>
      <c r="G14" s="26">
        <f>G13</f>
        <v>25580</v>
      </c>
      <c r="H14" s="27">
        <f t="shared" si="5"/>
        <v>10922660</v>
      </c>
      <c r="I14" s="27">
        <f t="shared" si="6"/>
        <v>11796473</v>
      </c>
      <c r="J14" s="28">
        <f t="shared" si="3"/>
        <v>29500</v>
      </c>
      <c r="K14" s="29">
        <f t="shared" si="4"/>
        <v>1409100.0000000002</v>
      </c>
      <c r="L14" s="49" t="s">
        <v>27</v>
      </c>
    </row>
    <row r="15" spans="1:12" x14ac:dyDescent="0.25">
      <c r="A15" s="23">
        <v>13</v>
      </c>
      <c r="B15" s="24">
        <v>601</v>
      </c>
      <c r="C15" s="23">
        <v>6</v>
      </c>
      <c r="D15" s="23" t="s">
        <v>16</v>
      </c>
      <c r="E15" s="23">
        <v>426</v>
      </c>
      <c r="F15" s="25">
        <f t="shared" si="0"/>
        <v>468.6</v>
      </c>
      <c r="G15" s="26">
        <f>G14+80</f>
        <v>25660</v>
      </c>
      <c r="H15" s="27">
        <v>0</v>
      </c>
      <c r="I15" s="27">
        <f t="shared" si="6"/>
        <v>0</v>
      </c>
      <c r="J15" s="28">
        <f t="shared" si="3"/>
        <v>0</v>
      </c>
      <c r="K15" s="29">
        <f t="shared" si="4"/>
        <v>1405800</v>
      </c>
      <c r="L15" s="49" t="s">
        <v>28</v>
      </c>
    </row>
    <row r="16" spans="1:12" x14ac:dyDescent="0.25">
      <c r="A16" s="23">
        <v>14</v>
      </c>
      <c r="B16" s="24">
        <v>602</v>
      </c>
      <c r="C16" s="23">
        <v>6</v>
      </c>
      <c r="D16" s="23" t="s">
        <v>5</v>
      </c>
      <c r="E16" s="23">
        <v>805</v>
      </c>
      <c r="F16" s="25">
        <f t="shared" si="0"/>
        <v>885.50000000000011</v>
      </c>
      <c r="G16" s="26">
        <f>G15</f>
        <v>25660</v>
      </c>
      <c r="H16" s="27">
        <f t="shared" si="5"/>
        <v>20656300</v>
      </c>
      <c r="I16" s="27">
        <f t="shared" si="6"/>
        <v>22308804</v>
      </c>
      <c r="J16" s="28">
        <f t="shared" si="3"/>
        <v>56000</v>
      </c>
      <c r="K16" s="29">
        <f t="shared" si="4"/>
        <v>2656500.0000000005</v>
      </c>
      <c r="L16" s="49" t="s">
        <v>27</v>
      </c>
    </row>
    <row r="17" spans="1:12" x14ac:dyDescent="0.25">
      <c r="A17" s="23">
        <v>15</v>
      </c>
      <c r="B17" s="24">
        <v>603</v>
      </c>
      <c r="C17" s="23">
        <v>6</v>
      </c>
      <c r="D17" s="23" t="s">
        <v>16</v>
      </c>
      <c r="E17" s="23">
        <v>427</v>
      </c>
      <c r="F17" s="25">
        <f t="shared" si="0"/>
        <v>469.70000000000005</v>
      </c>
      <c r="G17" s="26">
        <f>G16</f>
        <v>25660</v>
      </c>
      <c r="H17" s="27">
        <v>0</v>
      </c>
      <c r="I17" s="27">
        <f t="shared" si="6"/>
        <v>0</v>
      </c>
      <c r="J17" s="28">
        <f t="shared" si="3"/>
        <v>0</v>
      </c>
      <c r="K17" s="29">
        <f t="shared" si="4"/>
        <v>1409100.0000000002</v>
      </c>
      <c r="L17" s="49" t="s">
        <v>28</v>
      </c>
    </row>
    <row r="18" spans="1:12" x14ac:dyDescent="0.25">
      <c r="A18" s="23">
        <v>16</v>
      </c>
      <c r="B18" s="24">
        <v>604</v>
      </c>
      <c r="C18" s="23">
        <v>6</v>
      </c>
      <c r="D18" s="23" t="s">
        <v>16</v>
      </c>
      <c r="E18" s="23">
        <v>461</v>
      </c>
      <c r="F18" s="25">
        <f t="shared" si="0"/>
        <v>507.1</v>
      </c>
      <c r="G18" s="26">
        <f>G17</f>
        <v>25660</v>
      </c>
      <c r="H18" s="27">
        <v>0</v>
      </c>
      <c r="I18" s="27">
        <f t="shared" si="6"/>
        <v>0</v>
      </c>
      <c r="J18" s="28">
        <f t="shared" si="3"/>
        <v>0</v>
      </c>
      <c r="K18" s="29">
        <f t="shared" si="4"/>
        <v>1521300</v>
      </c>
      <c r="L18" s="49" t="s">
        <v>28</v>
      </c>
    </row>
    <row r="19" spans="1:12" x14ac:dyDescent="0.25">
      <c r="A19" s="23">
        <v>17</v>
      </c>
      <c r="B19" s="24">
        <v>605</v>
      </c>
      <c r="C19" s="23">
        <v>6</v>
      </c>
      <c r="D19" s="23" t="s">
        <v>16</v>
      </c>
      <c r="E19" s="23">
        <v>461</v>
      </c>
      <c r="F19" s="25">
        <f t="shared" si="0"/>
        <v>507.1</v>
      </c>
      <c r="G19" s="26">
        <f>G18</f>
        <v>25660</v>
      </c>
      <c r="H19" s="27">
        <v>0</v>
      </c>
      <c r="I19" s="27">
        <f t="shared" si="6"/>
        <v>0</v>
      </c>
      <c r="J19" s="28">
        <f t="shared" si="3"/>
        <v>0</v>
      </c>
      <c r="K19" s="29">
        <f t="shared" si="4"/>
        <v>1521300</v>
      </c>
      <c r="L19" s="49" t="s">
        <v>28</v>
      </c>
    </row>
    <row r="20" spans="1:12" x14ac:dyDescent="0.25">
      <c r="A20" s="23">
        <v>18</v>
      </c>
      <c r="B20" s="24">
        <v>606</v>
      </c>
      <c r="C20" s="23">
        <v>6</v>
      </c>
      <c r="D20" s="23" t="s">
        <v>16</v>
      </c>
      <c r="E20" s="23">
        <v>427</v>
      </c>
      <c r="F20" s="25">
        <f t="shared" si="0"/>
        <v>469.70000000000005</v>
      </c>
      <c r="G20" s="26">
        <f>G19</f>
        <v>25660</v>
      </c>
      <c r="H20" s="27">
        <v>0</v>
      </c>
      <c r="I20" s="27">
        <f t="shared" si="6"/>
        <v>0</v>
      </c>
      <c r="J20" s="28">
        <f t="shared" si="3"/>
        <v>0</v>
      </c>
      <c r="K20" s="29">
        <f t="shared" si="4"/>
        <v>1409100.0000000002</v>
      </c>
      <c r="L20" s="49" t="s">
        <v>28</v>
      </c>
    </row>
    <row r="21" spans="1:12" x14ac:dyDescent="0.25">
      <c r="A21" s="23">
        <v>19</v>
      </c>
      <c r="B21" s="24">
        <v>701</v>
      </c>
      <c r="C21" s="23">
        <v>7</v>
      </c>
      <c r="D21" s="23" t="s">
        <v>16</v>
      </c>
      <c r="E21" s="23">
        <v>426</v>
      </c>
      <c r="F21" s="25">
        <f t="shared" si="0"/>
        <v>468.6</v>
      </c>
      <c r="G21" s="26">
        <f>G20+80</f>
        <v>25740</v>
      </c>
      <c r="H21" s="27">
        <v>0</v>
      </c>
      <c r="I21" s="27">
        <f t="shared" si="6"/>
        <v>0</v>
      </c>
      <c r="J21" s="28">
        <f t="shared" si="3"/>
        <v>0</v>
      </c>
      <c r="K21" s="29">
        <f t="shared" si="4"/>
        <v>1405800</v>
      </c>
      <c r="L21" s="49" t="s">
        <v>28</v>
      </c>
    </row>
    <row r="22" spans="1:12" x14ac:dyDescent="0.25">
      <c r="A22" s="23">
        <v>20</v>
      </c>
      <c r="B22" s="24">
        <v>702</v>
      </c>
      <c r="C22" s="23">
        <v>7</v>
      </c>
      <c r="D22" s="23" t="s">
        <v>5</v>
      </c>
      <c r="E22" s="23">
        <v>805</v>
      </c>
      <c r="F22" s="25">
        <f t="shared" si="0"/>
        <v>885.50000000000011</v>
      </c>
      <c r="G22" s="26">
        <f>G21</f>
        <v>25740</v>
      </c>
      <c r="H22" s="27">
        <f t="shared" si="5"/>
        <v>20720700</v>
      </c>
      <c r="I22" s="27">
        <f t="shared" si="6"/>
        <v>22378356</v>
      </c>
      <c r="J22" s="28">
        <f t="shared" si="3"/>
        <v>56000</v>
      </c>
      <c r="K22" s="29">
        <f t="shared" si="4"/>
        <v>2656500.0000000005</v>
      </c>
      <c r="L22" s="49" t="s">
        <v>27</v>
      </c>
    </row>
    <row r="23" spans="1:12" x14ac:dyDescent="0.25">
      <c r="A23" s="23">
        <v>21</v>
      </c>
      <c r="B23" s="24">
        <v>703</v>
      </c>
      <c r="C23" s="23">
        <v>7</v>
      </c>
      <c r="D23" s="23" t="s">
        <v>16</v>
      </c>
      <c r="E23" s="23">
        <v>427</v>
      </c>
      <c r="F23" s="25">
        <f t="shared" si="0"/>
        <v>469.70000000000005</v>
      </c>
      <c r="G23" s="26">
        <f>G22</f>
        <v>25740</v>
      </c>
      <c r="H23" s="27">
        <v>0</v>
      </c>
      <c r="I23" s="27">
        <f t="shared" si="6"/>
        <v>0</v>
      </c>
      <c r="J23" s="28">
        <f t="shared" si="3"/>
        <v>0</v>
      </c>
      <c r="K23" s="29">
        <f t="shared" si="4"/>
        <v>1409100.0000000002</v>
      </c>
      <c r="L23" s="49" t="s">
        <v>28</v>
      </c>
    </row>
    <row r="24" spans="1:12" x14ac:dyDescent="0.25">
      <c r="A24" s="23">
        <v>22</v>
      </c>
      <c r="B24" s="24">
        <v>704</v>
      </c>
      <c r="C24" s="23">
        <v>7</v>
      </c>
      <c r="D24" s="23" t="s">
        <v>16</v>
      </c>
      <c r="E24" s="23">
        <v>461</v>
      </c>
      <c r="F24" s="25">
        <f t="shared" si="0"/>
        <v>507.1</v>
      </c>
      <c r="G24" s="26">
        <f>G23</f>
        <v>25740</v>
      </c>
      <c r="H24" s="27">
        <v>0</v>
      </c>
      <c r="I24" s="27">
        <f t="shared" si="6"/>
        <v>0</v>
      </c>
      <c r="J24" s="28">
        <f t="shared" si="3"/>
        <v>0</v>
      </c>
      <c r="K24" s="29">
        <f t="shared" si="4"/>
        <v>1521300</v>
      </c>
      <c r="L24" s="49" t="s">
        <v>28</v>
      </c>
    </row>
    <row r="25" spans="1:12" x14ac:dyDescent="0.25">
      <c r="A25" s="23">
        <v>23</v>
      </c>
      <c r="B25" s="24">
        <v>705</v>
      </c>
      <c r="C25" s="23">
        <v>7</v>
      </c>
      <c r="D25" s="23" t="s">
        <v>16</v>
      </c>
      <c r="E25" s="23">
        <v>461</v>
      </c>
      <c r="F25" s="25">
        <f t="shared" si="0"/>
        <v>507.1</v>
      </c>
      <c r="G25" s="26">
        <f>G24</f>
        <v>25740</v>
      </c>
      <c r="H25" s="27">
        <v>0</v>
      </c>
      <c r="I25" s="27">
        <f t="shared" si="6"/>
        <v>0</v>
      </c>
      <c r="J25" s="28">
        <f t="shared" si="3"/>
        <v>0</v>
      </c>
      <c r="K25" s="29">
        <f t="shared" si="4"/>
        <v>1521300</v>
      </c>
      <c r="L25" s="49" t="s">
        <v>28</v>
      </c>
    </row>
    <row r="26" spans="1:12" x14ac:dyDescent="0.25">
      <c r="A26" s="23">
        <v>24</v>
      </c>
      <c r="B26" s="24">
        <v>706</v>
      </c>
      <c r="C26" s="23">
        <v>7</v>
      </c>
      <c r="D26" s="23" t="s">
        <v>16</v>
      </c>
      <c r="E26" s="23">
        <v>427</v>
      </c>
      <c r="F26" s="25">
        <f t="shared" si="0"/>
        <v>469.70000000000005</v>
      </c>
      <c r="G26" s="26">
        <f>G25</f>
        <v>25740</v>
      </c>
      <c r="H26" s="27">
        <v>0</v>
      </c>
      <c r="I26" s="27">
        <f t="shared" si="6"/>
        <v>0</v>
      </c>
      <c r="J26" s="28">
        <f t="shared" si="3"/>
        <v>0</v>
      </c>
      <c r="K26" s="29">
        <f t="shared" si="4"/>
        <v>1409100.0000000002</v>
      </c>
      <c r="L26" s="49" t="s">
        <v>28</v>
      </c>
    </row>
    <row r="27" spans="1:12" x14ac:dyDescent="0.25">
      <c r="A27" s="23">
        <v>25</v>
      </c>
      <c r="B27" s="24">
        <v>801</v>
      </c>
      <c r="C27" s="23">
        <v>8</v>
      </c>
      <c r="D27" s="23" t="s">
        <v>16</v>
      </c>
      <c r="E27" s="23">
        <v>426</v>
      </c>
      <c r="F27" s="25">
        <f t="shared" si="0"/>
        <v>468.6</v>
      </c>
      <c r="G27" s="26">
        <f>G26+80</f>
        <v>25820</v>
      </c>
      <c r="H27" s="27">
        <f t="shared" si="5"/>
        <v>10999320</v>
      </c>
      <c r="I27" s="27">
        <f t="shared" si="6"/>
        <v>11879266</v>
      </c>
      <c r="J27" s="28">
        <f t="shared" si="3"/>
        <v>29500</v>
      </c>
      <c r="K27" s="29">
        <f t="shared" si="4"/>
        <v>1405800</v>
      </c>
      <c r="L27" s="49" t="s">
        <v>27</v>
      </c>
    </row>
    <row r="28" spans="1:12" x14ac:dyDescent="0.25">
      <c r="A28" s="23">
        <v>26</v>
      </c>
      <c r="B28" s="24">
        <v>802</v>
      </c>
      <c r="C28" s="23">
        <v>8</v>
      </c>
      <c r="D28" s="23" t="s">
        <v>5</v>
      </c>
      <c r="E28" s="23">
        <v>805</v>
      </c>
      <c r="F28" s="25">
        <f t="shared" si="0"/>
        <v>885.50000000000011</v>
      </c>
      <c r="G28" s="26">
        <f>G27</f>
        <v>25820</v>
      </c>
      <c r="H28" s="27">
        <v>0</v>
      </c>
      <c r="I28" s="27">
        <f t="shared" si="6"/>
        <v>0</v>
      </c>
      <c r="J28" s="28">
        <f t="shared" si="3"/>
        <v>0</v>
      </c>
      <c r="K28" s="29">
        <f t="shared" si="4"/>
        <v>2656500.0000000005</v>
      </c>
      <c r="L28" s="49" t="s">
        <v>28</v>
      </c>
    </row>
    <row r="29" spans="1:12" x14ac:dyDescent="0.25">
      <c r="A29" s="23">
        <v>27</v>
      </c>
      <c r="B29" s="24">
        <v>803</v>
      </c>
      <c r="C29" s="23">
        <v>8</v>
      </c>
      <c r="D29" s="23" t="s">
        <v>16</v>
      </c>
      <c r="E29" s="23">
        <v>427</v>
      </c>
      <c r="F29" s="25">
        <f t="shared" si="0"/>
        <v>469.70000000000005</v>
      </c>
      <c r="G29" s="26">
        <f>G28</f>
        <v>25820</v>
      </c>
      <c r="H29" s="27">
        <f t="shared" si="5"/>
        <v>11025140</v>
      </c>
      <c r="I29" s="27">
        <f t="shared" si="6"/>
        <v>11907151</v>
      </c>
      <c r="J29" s="28">
        <f t="shared" si="3"/>
        <v>30000</v>
      </c>
      <c r="K29" s="29">
        <f t="shared" si="4"/>
        <v>1409100.0000000002</v>
      </c>
      <c r="L29" s="49" t="s">
        <v>27</v>
      </c>
    </row>
    <row r="30" spans="1:12" x14ac:dyDescent="0.25">
      <c r="A30" s="23">
        <v>28</v>
      </c>
      <c r="B30" s="24">
        <v>804</v>
      </c>
      <c r="C30" s="23">
        <v>8</v>
      </c>
      <c r="D30" s="23" t="s">
        <v>16</v>
      </c>
      <c r="E30" s="23">
        <v>461</v>
      </c>
      <c r="F30" s="25">
        <f t="shared" si="0"/>
        <v>507.1</v>
      </c>
      <c r="G30" s="26">
        <f>G29</f>
        <v>25820</v>
      </c>
      <c r="H30" s="27">
        <f t="shared" si="5"/>
        <v>11903020</v>
      </c>
      <c r="I30" s="27">
        <f t="shared" si="6"/>
        <v>12855262</v>
      </c>
      <c r="J30" s="28">
        <f t="shared" si="3"/>
        <v>32000</v>
      </c>
      <c r="K30" s="29">
        <f t="shared" si="4"/>
        <v>1521300</v>
      </c>
      <c r="L30" s="49" t="s">
        <v>27</v>
      </c>
    </row>
    <row r="31" spans="1:12" x14ac:dyDescent="0.25">
      <c r="A31" s="23">
        <v>29</v>
      </c>
      <c r="B31" s="24">
        <v>805</v>
      </c>
      <c r="C31" s="23">
        <v>8</v>
      </c>
      <c r="D31" s="23" t="s">
        <v>16</v>
      </c>
      <c r="E31" s="23">
        <v>461</v>
      </c>
      <c r="F31" s="25">
        <f t="shared" si="0"/>
        <v>507.1</v>
      </c>
      <c r="G31" s="26">
        <f>G30</f>
        <v>25820</v>
      </c>
      <c r="H31" s="27">
        <f t="shared" si="5"/>
        <v>11903020</v>
      </c>
      <c r="I31" s="27">
        <f t="shared" si="6"/>
        <v>12855262</v>
      </c>
      <c r="J31" s="28">
        <f t="shared" si="3"/>
        <v>32000</v>
      </c>
      <c r="K31" s="29">
        <f t="shared" si="4"/>
        <v>1521300</v>
      </c>
      <c r="L31" s="49" t="s">
        <v>27</v>
      </c>
    </row>
    <row r="32" spans="1:12" x14ac:dyDescent="0.25">
      <c r="A32" s="23">
        <v>30</v>
      </c>
      <c r="B32" s="24">
        <v>806</v>
      </c>
      <c r="C32" s="23">
        <v>8</v>
      </c>
      <c r="D32" s="23" t="s">
        <v>16</v>
      </c>
      <c r="E32" s="23">
        <v>427</v>
      </c>
      <c r="F32" s="25">
        <f t="shared" si="0"/>
        <v>469.70000000000005</v>
      </c>
      <c r="G32" s="26">
        <f>G31</f>
        <v>25820</v>
      </c>
      <c r="H32" s="27">
        <v>0</v>
      </c>
      <c r="I32" s="27">
        <f t="shared" si="6"/>
        <v>0</v>
      </c>
      <c r="J32" s="28">
        <f t="shared" si="3"/>
        <v>0</v>
      </c>
      <c r="K32" s="29">
        <f t="shared" si="4"/>
        <v>1409100.0000000002</v>
      </c>
      <c r="L32" s="49" t="s">
        <v>28</v>
      </c>
    </row>
    <row r="33" spans="1:12" x14ac:dyDescent="0.25">
      <c r="A33" s="23">
        <v>31</v>
      </c>
      <c r="B33" s="24">
        <v>901</v>
      </c>
      <c r="C33" s="23">
        <v>9</v>
      </c>
      <c r="D33" s="23" t="s">
        <v>16</v>
      </c>
      <c r="E33" s="23">
        <v>426</v>
      </c>
      <c r="F33" s="25">
        <f t="shared" si="0"/>
        <v>468.6</v>
      </c>
      <c r="G33" s="26">
        <f>G32+80</f>
        <v>25900</v>
      </c>
      <c r="H33" s="27">
        <f t="shared" si="5"/>
        <v>11033400</v>
      </c>
      <c r="I33" s="27">
        <f t="shared" si="6"/>
        <v>11916072</v>
      </c>
      <c r="J33" s="28">
        <f t="shared" si="3"/>
        <v>30000</v>
      </c>
      <c r="K33" s="29">
        <f t="shared" si="4"/>
        <v>1405800</v>
      </c>
      <c r="L33" s="49" t="s">
        <v>27</v>
      </c>
    </row>
    <row r="34" spans="1:12" x14ac:dyDescent="0.25">
      <c r="A34" s="23">
        <v>32</v>
      </c>
      <c r="B34" s="24">
        <v>902</v>
      </c>
      <c r="C34" s="23">
        <v>9</v>
      </c>
      <c r="D34" s="23" t="s">
        <v>5</v>
      </c>
      <c r="E34" s="23">
        <v>805</v>
      </c>
      <c r="F34" s="25">
        <f t="shared" si="0"/>
        <v>885.50000000000011</v>
      </c>
      <c r="G34" s="26">
        <f>G33</f>
        <v>25900</v>
      </c>
      <c r="H34" s="27">
        <v>0</v>
      </c>
      <c r="I34" s="27">
        <f t="shared" si="6"/>
        <v>0</v>
      </c>
      <c r="J34" s="28">
        <f t="shared" si="3"/>
        <v>0</v>
      </c>
      <c r="K34" s="29">
        <f t="shared" si="4"/>
        <v>2656500.0000000005</v>
      </c>
      <c r="L34" s="49" t="s">
        <v>28</v>
      </c>
    </row>
    <row r="35" spans="1:12" x14ac:dyDescent="0.25">
      <c r="A35" s="23">
        <v>33</v>
      </c>
      <c r="B35" s="24">
        <v>903</v>
      </c>
      <c r="C35" s="23">
        <v>9</v>
      </c>
      <c r="D35" s="23" t="s">
        <v>16</v>
      </c>
      <c r="E35" s="23">
        <v>427</v>
      </c>
      <c r="F35" s="25">
        <f t="shared" si="0"/>
        <v>469.70000000000005</v>
      </c>
      <c r="G35" s="26">
        <f>G34</f>
        <v>25900</v>
      </c>
      <c r="H35" s="27">
        <f t="shared" si="5"/>
        <v>11059300</v>
      </c>
      <c r="I35" s="27">
        <f t="shared" si="6"/>
        <v>11944044</v>
      </c>
      <c r="J35" s="28">
        <f t="shared" si="3"/>
        <v>30000</v>
      </c>
      <c r="K35" s="29">
        <f t="shared" si="4"/>
        <v>1409100.0000000002</v>
      </c>
      <c r="L35" s="49" t="s">
        <v>27</v>
      </c>
    </row>
    <row r="36" spans="1:12" x14ac:dyDescent="0.25">
      <c r="A36" s="23">
        <v>34</v>
      </c>
      <c r="B36" s="24">
        <v>904</v>
      </c>
      <c r="C36" s="23">
        <v>9</v>
      </c>
      <c r="D36" s="23" t="s">
        <v>16</v>
      </c>
      <c r="E36" s="23">
        <v>461</v>
      </c>
      <c r="F36" s="25">
        <f t="shared" si="0"/>
        <v>507.1</v>
      </c>
      <c r="G36" s="26">
        <f>G35</f>
        <v>25900</v>
      </c>
      <c r="H36" s="27">
        <f t="shared" si="5"/>
        <v>11939900</v>
      </c>
      <c r="I36" s="27">
        <f t="shared" si="6"/>
        <v>12895092</v>
      </c>
      <c r="J36" s="28">
        <f t="shared" si="3"/>
        <v>32000</v>
      </c>
      <c r="K36" s="29">
        <f t="shared" si="4"/>
        <v>1521300</v>
      </c>
      <c r="L36" s="49" t="s">
        <v>27</v>
      </c>
    </row>
    <row r="37" spans="1:12" x14ac:dyDescent="0.25">
      <c r="A37" s="23">
        <v>35</v>
      </c>
      <c r="B37" s="24">
        <v>905</v>
      </c>
      <c r="C37" s="23">
        <v>9</v>
      </c>
      <c r="D37" s="23" t="s">
        <v>16</v>
      </c>
      <c r="E37" s="23">
        <v>461</v>
      </c>
      <c r="F37" s="25">
        <f t="shared" si="0"/>
        <v>507.1</v>
      </c>
      <c r="G37" s="26">
        <f>G36</f>
        <v>25900</v>
      </c>
      <c r="H37" s="27">
        <f t="shared" si="5"/>
        <v>11939900</v>
      </c>
      <c r="I37" s="27">
        <f t="shared" si="6"/>
        <v>12895092</v>
      </c>
      <c r="J37" s="28">
        <f t="shared" si="3"/>
        <v>32000</v>
      </c>
      <c r="K37" s="29">
        <f t="shared" si="4"/>
        <v>1521300</v>
      </c>
      <c r="L37" s="49" t="s">
        <v>27</v>
      </c>
    </row>
    <row r="38" spans="1:12" x14ac:dyDescent="0.25">
      <c r="A38" s="23">
        <v>36</v>
      </c>
      <c r="B38" s="24">
        <v>906</v>
      </c>
      <c r="C38" s="23">
        <v>9</v>
      </c>
      <c r="D38" s="23" t="s">
        <v>16</v>
      </c>
      <c r="E38" s="23">
        <v>427</v>
      </c>
      <c r="F38" s="25">
        <f t="shared" si="0"/>
        <v>469.70000000000005</v>
      </c>
      <c r="G38" s="26">
        <f>G37</f>
        <v>25900</v>
      </c>
      <c r="H38" s="27">
        <f t="shared" si="5"/>
        <v>11059300</v>
      </c>
      <c r="I38" s="27">
        <f t="shared" si="6"/>
        <v>11944044</v>
      </c>
      <c r="J38" s="28">
        <f t="shared" si="3"/>
        <v>30000</v>
      </c>
      <c r="K38" s="29">
        <f t="shared" si="4"/>
        <v>1409100.0000000002</v>
      </c>
      <c r="L38" s="49" t="s">
        <v>27</v>
      </c>
    </row>
    <row r="39" spans="1:12" x14ac:dyDescent="0.25">
      <c r="A39" s="23">
        <v>37</v>
      </c>
      <c r="B39" s="24">
        <v>1001</v>
      </c>
      <c r="C39" s="23">
        <v>10</v>
      </c>
      <c r="D39" s="23" t="s">
        <v>16</v>
      </c>
      <c r="E39" s="23">
        <v>426</v>
      </c>
      <c r="F39" s="25">
        <f t="shared" si="0"/>
        <v>468.6</v>
      </c>
      <c r="G39" s="26">
        <f>G38+80</f>
        <v>25980</v>
      </c>
      <c r="H39" s="27">
        <f t="shared" si="5"/>
        <v>11067480</v>
      </c>
      <c r="I39" s="27">
        <f t="shared" si="6"/>
        <v>11952878</v>
      </c>
      <c r="J39" s="28">
        <f t="shared" si="3"/>
        <v>30000</v>
      </c>
      <c r="K39" s="29">
        <f t="shared" si="4"/>
        <v>1405800</v>
      </c>
      <c r="L39" s="49" t="s">
        <v>27</v>
      </c>
    </row>
    <row r="40" spans="1:12" x14ac:dyDescent="0.25">
      <c r="A40" s="23">
        <v>38</v>
      </c>
      <c r="B40" s="24">
        <v>1002</v>
      </c>
      <c r="C40" s="23">
        <v>10</v>
      </c>
      <c r="D40" s="23" t="s">
        <v>5</v>
      </c>
      <c r="E40" s="23">
        <v>805</v>
      </c>
      <c r="F40" s="25">
        <f t="shared" si="0"/>
        <v>885.50000000000011</v>
      </c>
      <c r="G40" s="26">
        <f>G39</f>
        <v>25980</v>
      </c>
      <c r="H40" s="27">
        <v>0</v>
      </c>
      <c r="I40" s="27">
        <f t="shared" si="6"/>
        <v>0</v>
      </c>
      <c r="J40" s="28">
        <f t="shared" si="3"/>
        <v>0</v>
      </c>
      <c r="K40" s="29">
        <f t="shared" si="4"/>
        <v>2656500.0000000005</v>
      </c>
      <c r="L40" s="49" t="s">
        <v>28</v>
      </c>
    </row>
    <row r="41" spans="1:12" x14ac:dyDescent="0.25">
      <c r="A41" s="23">
        <v>39</v>
      </c>
      <c r="B41" s="24">
        <v>1003</v>
      </c>
      <c r="C41" s="23">
        <v>10</v>
      </c>
      <c r="D41" s="23" t="s">
        <v>16</v>
      </c>
      <c r="E41" s="23">
        <v>427</v>
      </c>
      <c r="F41" s="25">
        <f t="shared" si="0"/>
        <v>469.70000000000005</v>
      </c>
      <c r="G41" s="26">
        <f>G40</f>
        <v>25980</v>
      </c>
      <c r="H41" s="27">
        <f t="shared" si="5"/>
        <v>11093460</v>
      </c>
      <c r="I41" s="27">
        <f t="shared" si="6"/>
        <v>11980937</v>
      </c>
      <c r="J41" s="28">
        <f t="shared" si="3"/>
        <v>30000</v>
      </c>
      <c r="K41" s="29">
        <f t="shared" si="4"/>
        <v>1409100.0000000002</v>
      </c>
      <c r="L41" s="49" t="s">
        <v>27</v>
      </c>
    </row>
    <row r="42" spans="1:12" x14ac:dyDescent="0.25">
      <c r="A42" s="23">
        <v>40</v>
      </c>
      <c r="B42" s="24">
        <v>1004</v>
      </c>
      <c r="C42" s="23">
        <v>10</v>
      </c>
      <c r="D42" s="23" t="s">
        <v>16</v>
      </c>
      <c r="E42" s="23">
        <v>461</v>
      </c>
      <c r="F42" s="25">
        <f t="shared" si="0"/>
        <v>507.1</v>
      </c>
      <c r="G42" s="26">
        <f>G41</f>
        <v>25980</v>
      </c>
      <c r="H42" s="27">
        <f t="shared" si="5"/>
        <v>11976780</v>
      </c>
      <c r="I42" s="27">
        <f t="shared" si="6"/>
        <v>12934922</v>
      </c>
      <c r="J42" s="28">
        <f t="shared" si="3"/>
        <v>32500</v>
      </c>
      <c r="K42" s="29">
        <f t="shared" si="4"/>
        <v>1521300</v>
      </c>
      <c r="L42" s="49" t="s">
        <v>27</v>
      </c>
    </row>
    <row r="43" spans="1:12" x14ac:dyDescent="0.25">
      <c r="A43" s="23">
        <v>41</v>
      </c>
      <c r="B43" s="24">
        <v>1005</v>
      </c>
      <c r="C43" s="23">
        <v>10</v>
      </c>
      <c r="D43" s="23" t="s">
        <v>16</v>
      </c>
      <c r="E43" s="23">
        <v>461</v>
      </c>
      <c r="F43" s="25">
        <f t="shared" si="0"/>
        <v>507.1</v>
      </c>
      <c r="G43" s="26">
        <f>G42</f>
        <v>25980</v>
      </c>
      <c r="H43" s="27">
        <f t="shared" si="5"/>
        <v>11976780</v>
      </c>
      <c r="I43" s="27">
        <f t="shared" si="6"/>
        <v>12934922</v>
      </c>
      <c r="J43" s="28">
        <f t="shared" si="3"/>
        <v>32500</v>
      </c>
      <c r="K43" s="29">
        <f t="shared" si="4"/>
        <v>1521300</v>
      </c>
      <c r="L43" s="49" t="s">
        <v>27</v>
      </c>
    </row>
    <row r="44" spans="1:12" x14ac:dyDescent="0.25">
      <c r="A44" s="23">
        <v>42</v>
      </c>
      <c r="B44" s="24">
        <v>1006</v>
      </c>
      <c r="C44" s="23">
        <v>10</v>
      </c>
      <c r="D44" s="23" t="s">
        <v>16</v>
      </c>
      <c r="E44" s="23">
        <v>427</v>
      </c>
      <c r="F44" s="25">
        <f t="shared" si="0"/>
        <v>469.70000000000005</v>
      </c>
      <c r="G44" s="26">
        <f>G43</f>
        <v>25980</v>
      </c>
      <c r="H44" s="27">
        <f t="shared" si="5"/>
        <v>11093460</v>
      </c>
      <c r="I44" s="27">
        <f t="shared" si="6"/>
        <v>11980937</v>
      </c>
      <c r="J44" s="28">
        <f t="shared" si="3"/>
        <v>30000</v>
      </c>
      <c r="K44" s="29">
        <f t="shared" si="4"/>
        <v>1409100.0000000002</v>
      </c>
      <c r="L44" s="49" t="s">
        <v>27</v>
      </c>
    </row>
    <row r="45" spans="1:12" x14ac:dyDescent="0.25">
      <c r="A45" s="23">
        <v>43</v>
      </c>
      <c r="B45" s="24">
        <v>1101</v>
      </c>
      <c r="C45" s="23">
        <v>11</v>
      </c>
      <c r="D45" s="23" t="s">
        <v>16</v>
      </c>
      <c r="E45" s="23">
        <v>426</v>
      </c>
      <c r="F45" s="25">
        <f t="shared" si="0"/>
        <v>468.6</v>
      </c>
      <c r="G45" s="26">
        <f>G44+80</f>
        <v>26060</v>
      </c>
      <c r="H45" s="27">
        <f t="shared" si="5"/>
        <v>11101560</v>
      </c>
      <c r="I45" s="27">
        <f t="shared" si="6"/>
        <v>11989685</v>
      </c>
      <c r="J45" s="28">
        <f t="shared" si="3"/>
        <v>30000</v>
      </c>
      <c r="K45" s="29">
        <f t="shared" si="4"/>
        <v>1405800</v>
      </c>
      <c r="L45" s="49" t="s">
        <v>27</v>
      </c>
    </row>
    <row r="46" spans="1:12" x14ac:dyDescent="0.25">
      <c r="A46" s="23">
        <v>44</v>
      </c>
      <c r="B46" s="24">
        <v>1102</v>
      </c>
      <c r="C46" s="23">
        <v>11</v>
      </c>
      <c r="D46" s="23" t="s">
        <v>5</v>
      </c>
      <c r="E46" s="23">
        <v>805</v>
      </c>
      <c r="F46" s="25">
        <f t="shared" si="0"/>
        <v>885.50000000000011</v>
      </c>
      <c r="G46" s="26">
        <f>G45</f>
        <v>26060</v>
      </c>
      <c r="H46" s="27">
        <v>0</v>
      </c>
      <c r="I46" s="27">
        <f t="shared" si="6"/>
        <v>0</v>
      </c>
      <c r="J46" s="28">
        <f t="shared" si="3"/>
        <v>0</v>
      </c>
      <c r="K46" s="29">
        <f t="shared" si="4"/>
        <v>2656500.0000000005</v>
      </c>
      <c r="L46" s="49" t="s">
        <v>28</v>
      </c>
    </row>
    <row r="47" spans="1:12" x14ac:dyDescent="0.25">
      <c r="A47" s="23">
        <v>45</v>
      </c>
      <c r="B47" s="24">
        <v>1103</v>
      </c>
      <c r="C47" s="23">
        <v>11</v>
      </c>
      <c r="D47" s="23" t="s">
        <v>16</v>
      </c>
      <c r="E47" s="23">
        <v>427</v>
      </c>
      <c r="F47" s="25">
        <f t="shared" si="0"/>
        <v>469.70000000000005</v>
      </c>
      <c r="G47" s="26">
        <f>G46</f>
        <v>26060</v>
      </c>
      <c r="H47" s="27">
        <f t="shared" si="5"/>
        <v>11127620</v>
      </c>
      <c r="I47" s="27">
        <f t="shared" si="6"/>
        <v>12017830</v>
      </c>
      <c r="J47" s="28">
        <f t="shared" si="3"/>
        <v>30000</v>
      </c>
      <c r="K47" s="29">
        <f t="shared" si="4"/>
        <v>1409100.0000000002</v>
      </c>
      <c r="L47" s="49" t="s">
        <v>27</v>
      </c>
    </row>
    <row r="48" spans="1:12" x14ac:dyDescent="0.25">
      <c r="A48" s="23">
        <v>46</v>
      </c>
      <c r="B48" s="24">
        <v>1104</v>
      </c>
      <c r="C48" s="23">
        <v>11</v>
      </c>
      <c r="D48" s="23" t="s">
        <v>16</v>
      </c>
      <c r="E48" s="23">
        <v>461</v>
      </c>
      <c r="F48" s="25">
        <f t="shared" si="0"/>
        <v>507.1</v>
      </c>
      <c r="G48" s="26">
        <f>G47</f>
        <v>26060</v>
      </c>
      <c r="H48" s="27">
        <f t="shared" si="5"/>
        <v>12013660</v>
      </c>
      <c r="I48" s="27">
        <f t="shared" si="6"/>
        <v>12974753</v>
      </c>
      <c r="J48" s="28">
        <f t="shared" si="3"/>
        <v>32500</v>
      </c>
      <c r="K48" s="29">
        <f t="shared" si="4"/>
        <v>1521300</v>
      </c>
      <c r="L48" s="49" t="s">
        <v>27</v>
      </c>
    </row>
    <row r="49" spans="1:12" x14ac:dyDescent="0.25">
      <c r="A49" s="23">
        <v>47</v>
      </c>
      <c r="B49" s="24">
        <v>1105</v>
      </c>
      <c r="C49" s="23">
        <v>11</v>
      </c>
      <c r="D49" s="23" t="s">
        <v>16</v>
      </c>
      <c r="E49" s="23">
        <v>461</v>
      </c>
      <c r="F49" s="25">
        <f t="shared" si="0"/>
        <v>507.1</v>
      </c>
      <c r="G49" s="26">
        <f>G48</f>
        <v>26060</v>
      </c>
      <c r="H49" s="27">
        <f t="shared" si="5"/>
        <v>12013660</v>
      </c>
      <c r="I49" s="27">
        <f t="shared" si="6"/>
        <v>12974753</v>
      </c>
      <c r="J49" s="28">
        <f t="shared" si="3"/>
        <v>32500</v>
      </c>
      <c r="K49" s="29">
        <f t="shared" si="4"/>
        <v>1521300</v>
      </c>
      <c r="L49" s="49" t="s">
        <v>27</v>
      </c>
    </row>
    <row r="50" spans="1:12" x14ac:dyDescent="0.25">
      <c r="A50" s="23">
        <v>48</v>
      </c>
      <c r="B50" s="24">
        <v>1106</v>
      </c>
      <c r="C50" s="23">
        <v>11</v>
      </c>
      <c r="D50" s="23" t="s">
        <v>16</v>
      </c>
      <c r="E50" s="23">
        <v>427</v>
      </c>
      <c r="F50" s="25">
        <f t="shared" si="0"/>
        <v>469.70000000000005</v>
      </c>
      <c r="G50" s="26">
        <f>G49</f>
        <v>26060</v>
      </c>
      <c r="H50" s="27">
        <f t="shared" si="5"/>
        <v>11127620</v>
      </c>
      <c r="I50" s="27">
        <f t="shared" si="6"/>
        <v>12017830</v>
      </c>
      <c r="J50" s="28">
        <f t="shared" si="3"/>
        <v>30000</v>
      </c>
      <c r="K50" s="29">
        <f t="shared" si="4"/>
        <v>1409100.0000000002</v>
      </c>
      <c r="L50" s="49" t="s">
        <v>27</v>
      </c>
    </row>
    <row r="51" spans="1:12" x14ac:dyDescent="0.25">
      <c r="A51" s="23">
        <v>49</v>
      </c>
      <c r="B51" s="24">
        <v>1201</v>
      </c>
      <c r="C51" s="23">
        <v>12</v>
      </c>
      <c r="D51" s="23" t="s">
        <v>16</v>
      </c>
      <c r="E51" s="23">
        <v>426</v>
      </c>
      <c r="F51" s="25">
        <f t="shared" si="0"/>
        <v>468.6</v>
      </c>
      <c r="G51" s="26">
        <f>G50+80</f>
        <v>26140</v>
      </c>
      <c r="H51" s="27">
        <f t="shared" si="5"/>
        <v>11135640</v>
      </c>
      <c r="I51" s="27">
        <f t="shared" si="6"/>
        <v>12026491</v>
      </c>
      <c r="J51" s="28">
        <f t="shared" si="3"/>
        <v>30000</v>
      </c>
      <c r="K51" s="29">
        <f t="shared" si="4"/>
        <v>1405800</v>
      </c>
      <c r="L51" s="49" t="s">
        <v>27</v>
      </c>
    </row>
    <row r="52" spans="1:12" x14ac:dyDescent="0.25">
      <c r="A52" s="23">
        <v>50</v>
      </c>
      <c r="B52" s="24">
        <v>1202</v>
      </c>
      <c r="C52" s="23">
        <v>12</v>
      </c>
      <c r="D52" s="23" t="s">
        <v>5</v>
      </c>
      <c r="E52" s="23">
        <v>805</v>
      </c>
      <c r="F52" s="25">
        <f t="shared" si="0"/>
        <v>885.50000000000011</v>
      </c>
      <c r="G52" s="26">
        <f>G51</f>
        <v>26140</v>
      </c>
      <c r="H52" s="27">
        <v>0</v>
      </c>
      <c r="I52" s="27">
        <f t="shared" si="6"/>
        <v>0</v>
      </c>
      <c r="J52" s="28">
        <f t="shared" si="3"/>
        <v>0</v>
      </c>
      <c r="K52" s="29">
        <f t="shared" si="4"/>
        <v>2656500.0000000005</v>
      </c>
      <c r="L52" s="49" t="s">
        <v>28</v>
      </c>
    </row>
    <row r="53" spans="1:12" x14ac:dyDescent="0.25">
      <c r="A53" s="23">
        <v>51</v>
      </c>
      <c r="B53" s="24">
        <v>1203</v>
      </c>
      <c r="C53" s="23">
        <v>12</v>
      </c>
      <c r="D53" s="23" t="s">
        <v>16</v>
      </c>
      <c r="E53" s="23">
        <v>427</v>
      </c>
      <c r="F53" s="25">
        <f t="shared" si="0"/>
        <v>469.70000000000005</v>
      </c>
      <c r="G53" s="26">
        <f>G52</f>
        <v>26140</v>
      </c>
      <c r="H53" s="27">
        <f t="shared" si="5"/>
        <v>11161780</v>
      </c>
      <c r="I53" s="27">
        <f t="shared" si="6"/>
        <v>12054722</v>
      </c>
      <c r="J53" s="28">
        <f t="shared" si="3"/>
        <v>30000</v>
      </c>
      <c r="K53" s="29">
        <f t="shared" si="4"/>
        <v>1409100.0000000002</v>
      </c>
      <c r="L53" s="49" t="s">
        <v>27</v>
      </c>
    </row>
    <row r="54" spans="1:12" x14ac:dyDescent="0.25">
      <c r="A54" s="23">
        <v>52</v>
      </c>
      <c r="B54" s="24">
        <v>1204</v>
      </c>
      <c r="C54" s="23">
        <v>12</v>
      </c>
      <c r="D54" s="23" t="s">
        <v>16</v>
      </c>
      <c r="E54" s="23">
        <v>461</v>
      </c>
      <c r="F54" s="25">
        <f t="shared" si="0"/>
        <v>507.1</v>
      </c>
      <c r="G54" s="26">
        <f>G53</f>
        <v>26140</v>
      </c>
      <c r="H54" s="27">
        <f t="shared" si="5"/>
        <v>12050540</v>
      </c>
      <c r="I54" s="27">
        <f t="shared" si="6"/>
        <v>13014583</v>
      </c>
      <c r="J54" s="28">
        <f t="shared" si="3"/>
        <v>32500</v>
      </c>
      <c r="K54" s="29">
        <f t="shared" si="4"/>
        <v>1521300</v>
      </c>
      <c r="L54" s="49" t="s">
        <v>27</v>
      </c>
    </row>
    <row r="55" spans="1:12" x14ac:dyDescent="0.25">
      <c r="A55" s="23">
        <v>53</v>
      </c>
      <c r="B55" s="24">
        <v>1205</v>
      </c>
      <c r="C55" s="23">
        <v>12</v>
      </c>
      <c r="D55" s="23" t="s">
        <v>16</v>
      </c>
      <c r="E55" s="23">
        <v>461</v>
      </c>
      <c r="F55" s="25">
        <f t="shared" si="0"/>
        <v>507.1</v>
      </c>
      <c r="G55" s="26">
        <f>G54</f>
        <v>26140</v>
      </c>
      <c r="H55" s="27">
        <f t="shared" si="5"/>
        <v>12050540</v>
      </c>
      <c r="I55" s="27">
        <f t="shared" si="6"/>
        <v>13014583</v>
      </c>
      <c r="J55" s="28">
        <f t="shared" si="3"/>
        <v>32500</v>
      </c>
      <c r="K55" s="29">
        <f t="shared" si="4"/>
        <v>1521300</v>
      </c>
      <c r="L55" s="49" t="s">
        <v>27</v>
      </c>
    </row>
    <row r="56" spans="1:12" x14ac:dyDescent="0.25">
      <c r="A56" s="23">
        <v>54</v>
      </c>
      <c r="B56" s="24">
        <v>1206</v>
      </c>
      <c r="C56" s="23">
        <v>12</v>
      </c>
      <c r="D56" s="23" t="s">
        <v>16</v>
      </c>
      <c r="E56" s="23">
        <v>427</v>
      </c>
      <c r="F56" s="25">
        <f t="shared" si="0"/>
        <v>469.70000000000005</v>
      </c>
      <c r="G56" s="26">
        <f>G55</f>
        <v>26140</v>
      </c>
      <c r="H56" s="27">
        <f t="shared" si="5"/>
        <v>11161780</v>
      </c>
      <c r="I56" s="27">
        <f t="shared" si="6"/>
        <v>12054722</v>
      </c>
      <c r="J56" s="28">
        <f t="shared" si="3"/>
        <v>30000</v>
      </c>
      <c r="K56" s="29">
        <f t="shared" si="4"/>
        <v>1409100.0000000002</v>
      </c>
      <c r="L56" s="49" t="s">
        <v>27</v>
      </c>
    </row>
    <row r="57" spans="1:12" x14ac:dyDescent="0.25">
      <c r="A57" s="23">
        <v>55</v>
      </c>
      <c r="B57" s="24">
        <v>1301</v>
      </c>
      <c r="C57" s="23">
        <v>13</v>
      </c>
      <c r="D57" s="23" t="s">
        <v>16</v>
      </c>
      <c r="E57" s="23">
        <v>426</v>
      </c>
      <c r="F57" s="25">
        <f t="shared" si="0"/>
        <v>468.6</v>
      </c>
      <c r="G57" s="26">
        <f>G56+80</f>
        <v>26220</v>
      </c>
      <c r="H57" s="27">
        <f t="shared" si="5"/>
        <v>11169720</v>
      </c>
      <c r="I57" s="27">
        <f t="shared" si="6"/>
        <v>12063298</v>
      </c>
      <c r="J57" s="28">
        <f t="shared" si="3"/>
        <v>30000</v>
      </c>
      <c r="K57" s="29">
        <f t="shared" si="4"/>
        <v>1405800</v>
      </c>
      <c r="L57" s="49" t="s">
        <v>27</v>
      </c>
    </row>
    <row r="58" spans="1:12" x14ac:dyDescent="0.25">
      <c r="A58" s="23">
        <v>56</v>
      </c>
      <c r="B58" s="24">
        <v>1302</v>
      </c>
      <c r="C58" s="23">
        <v>13</v>
      </c>
      <c r="D58" s="23" t="s">
        <v>5</v>
      </c>
      <c r="E58" s="23">
        <v>805</v>
      </c>
      <c r="F58" s="25">
        <f t="shared" si="0"/>
        <v>885.50000000000011</v>
      </c>
      <c r="G58" s="26">
        <f>G57</f>
        <v>26220</v>
      </c>
      <c r="H58" s="27">
        <v>0</v>
      </c>
      <c r="I58" s="27">
        <f t="shared" si="6"/>
        <v>0</v>
      </c>
      <c r="J58" s="28">
        <f t="shared" si="3"/>
        <v>0</v>
      </c>
      <c r="K58" s="29">
        <f t="shared" si="4"/>
        <v>2656500.0000000005</v>
      </c>
      <c r="L58" s="49" t="s">
        <v>28</v>
      </c>
    </row>
    <row r="59" spans="1:12" x14ac:dyDescent="0.25">
      <c r="A59" s="23">
        <v>57</v>
      </c>
      <c r="B59" s="24">
        <v>1303</v>
      </c>
      <c r="C59" s="23">
        <v>13</v>
      </c>
      <c r="D59" s="23" t="s">
        <v>16</v>
      </c>
      <c r="E59" s="23">
        <v>427</v>
      </c>
      <c r="F59" s="25">
        <f t="shared" si="0"/>
        <v>469.70000000000005</v>
      </c>
      <c r="G59" s="26">
        <f>G58</f>
        <v>26220</v>
      </c>
      <c r="H59" s="27">
        <f t="shared" si="5"/>
        <v>11195940</v>
      </c>
      <c r="I59" s="27">
        <f t="shared" si="6"/>
        <v>12091615</v>
      </c>
      <c r="J59" s="28">
        <f t="shared" si="3"/>
        <v>30000</v>
      </c>
      <c r="K59" s="29">
        <f t="shared" si="4"/>
        <v>1409100.0000000002</v>
      </c>
      <c r="L59" s="49" t="s">
        <v>27</v>
      </c>
    </row>
    <row r="60" spans="1:12" x14ac:dyDescent="0.25">
      <c r="A60" s="23">
        <v>58</v>
      </c>
      <c r="B60" s="24">
        <v>1304</v>
      </c>
      <c r="C60" s="23">
        <v>13</v>
      </c>
      <c r="D60" s="23" t="s">
        <v>16</v>
      </c>
      <c r="E60" s="23">
        <v>461</v>
      </c>
      <c r="F60" s="25">
        <f t="shared" si="0"/>
        <v>507.1</v>
      </c>
      <c r="G60" s="26">
        <f>G59</f>
        <v>26220</v>
      </c>
      <c r="H60" s="27">
        <f t="shared" si="5"/>
        <v>12087420</v>
      </c>
      <c r="I60" s="27">
        <f t="shared" si="6"/>
        <v>13054414</v>
      </c>
      <c r="J60" s="28">
        <f t="shared" si="3"/>
        <v>32500</v>
      </c>
      <c r="K60" s="29">
        <f t="shared" si="4"/>
        <v>1521300</v>
      </c>
      <c r="L60" s="49" t="s">
        <v>27</v>
      </c>
    </row>
    <row r="61" spans="1:12" x14ac:dyDescent="0.25">
      <c r="A61" s="23">
        <v>59</v>
      </c>
      <c r="B61" s="24">
        <v>1305</v>
      </c>
      <c r="C61" s="23">
        <v>13</v>
      </c>
      <c r="D61" s="23" t="s">
        <v>16</v>
      </c>
      <c r="E61" s="23">
        <v>461</v>
      </c>
      <c r="F61" s="25">
        <f t="shared" si="0"/>
        <v>507.1</v>
      </c>
      <c r="G61" s="26">
        <f>G60</f>
        <v>26220</v>
      </c>
      <c r="H61" s="27">
        <f t="shared" si="5"/>
        <v>12087420</v>
      </c>
      <c r="I61" s="27">
        <f t="shared" si="6"/>
        <v>13054414</v>
      </c>
      <c r="J61" s="28">
        <f t="shared" si="3"/>
        <v>32500</v>
      </c>
      <c r="K61" s="29">
        <f t="shared" si="4"/>
        <v>1521300</v>
      </c>
      <c r="L61" s="49" t="s">
        <v>27</v>
      </c>
    </row>
    <row r="62" spans="1:12" x14ac:dyDescent="0.25">
      <c r="A62" s="23">
        <v>60</v>
      </c>
      <c r="B62" s="24">
        <v>1306</v>
      </c>
      <c r="C62" s="23">
        <v>13</v>
      </c>
      <c r="D62" s="23" t="s">
        <v>16</v>
      </c>
      <c r="E62" s="23">
        <v>427</v>
      </c>
      <c r="F62" s="25">
        <f t="shared" si="0"/>
        <v>469.70000000000005</v>
      </c>
      <c r="G62" s="26">
        <f>G61</f>
        <v>26220</v>
      </c>
      <c r="H62" s="27">
        <f t="shared" si="5"/>
        <v>11195940</v>
      </c>
      <c r="I62" s="27">
        <f t="shared" si="6"/>
        <v>12091615</v>
      </c>
      <c r="J62" s="28">
        <f t="shared" si="3"/>
        <v>30000</v>
      </c>
      <c r="K62" s="29">
        <f t="shared" si="4"/>
        <v>1409100.0000000002</v>
      </c>
      <c r="L62" s="49" t="s">
        <v>27</v>
      </c>
    </row>
    <row r="63" spans="1:12" x14ac:dyDescent="0.25">
      <c r="A63" s="23">
        <v>61</v>
      </c>
      <c r="B63" s="24">
        <v>1401</v>
      </c>
      <c r="C63" s="23">
        <v>14</v>
      </c>
      <c r="D63" s="23" t="s">
        <v>16</v>
      </c>
      <c r="E63" s="23">
        <v>426</v>
      </c>
      <c r="F63" s="25">
        <f t="shared" si="0"/>
        <v>468.6</v>
      </c>
      <c r="G63" s="26">
        <f>G62+80</f>
        <v>26300</v>
      </c>
      <c r="H63" s="27">
        <f t="shared" si="5"/>
        <v>11203800</v>
      </c>
      <c r="I63" s="27">
        <f t="shared" si="6"/>
        <v>12100104</v>
      </c>
      <c r="J63" s="28">
        <f t="shared" si="3"/>
        <v>30500</v>
      </c>
      <c r="K63" s="29">
        <f t="shared" si="4"/>
        <v>1405800</v>
      </c>
      <c r="L63" s="49" t="s">
        <v>27</v>
      </c>
    </row>
    <row r="64" spans="1:12" x14ac:dyDescent="0.25">
      <c r="A64" s="23">
        <v>62</v>
      </c>
      <c r="B64" s="24">
        <v>1402</v>
      </c>
      <c r="C64" s="23">
        <v>14</v>
      </c>
      <c r="D64" s="23" t="s">
        <v>5</v>
      </c>
      <c r="E64" s="23">
        <v>805</v>
      </c>
      <c r="F64" s="25">
        <f t="shared" si="0"/>
        <v>885.50000000000011</v>
      </c>
      <c r="G64" s="26">
        <f>G63</f>
        <v>26300</v>
      </c>
      <c r="H64" s="27">
        <v>0</v>
      </c>
      <c r="I64" s="27">
        <f t="shared" si="6"/>
        <v>0</v>
      </c>
      <c r="J64" s="28">
        <f t="shared" si="3"/>
        <v>0</v>
      </c>
      <c r="K64" s="29">
        <f t="shared" si="4"/>
        <v>2656500.0000000005</v>
      </c>
      <c r="L64" s="49" t="s">
        <v>28</v>
      </c>
    </row>
    <row r="65" spans="1:12" x14ac:dyDescent="0.25">
      <c r="A65" s="23">
        <v>63</v>
      </c>
      <c r="B65" s="24">
        <v>1403</v>
      </c>
      <c r="C65" s="23">
        <v>14</v>
      </c>
      <c r="D65" s="23" t="s">
        <v>16</v>
      </c>
      <c r="E65" s="23">
        <v>427</v>
      </c>
      <c r="F65" s="25">
        <f t="shared" si="0"/>
        <v>469.70000000000005</v>
      </c>
      <c r="G65" s="26">
        <f>G64</f>
        <v>26300</v>
      </c>
      <c r="H65" s="27">
        <f t="shared" si="5"/>
        <v>11230100</v>
      </c>
      <c r="I65" s="27">
        <f t="shared" si="6"/>
        <v>12128508</v>
      </c>
      <c r="J65" s="28">
        <f t="shared" si="3"/>
        <v>30500</v>
      </c>
      <c r="K65" s="29">
        <f t="shared" si="4"/>
        <v>1409100.0000000002</v>
      </c>
      <c r="L65" s="49" t="s">
        <v>27</v>
      </c>
    </row>
    <row r="66" spans="1:12" x14ac:dyDescent="0.25">
      <c r="A66" s="23">
        <v>64</v>
      </c>
      <c r="B66" s="24">
        <v>1404</v>
      </c>
      <c r="C66" s="23">
        <v>14</v>
      </c>
      <c r="D66" s="23" t="s">
        <v>16</v>
      </c>
      <c r="E66" s="23">
        <v>461</v>
      </c>
      <c r="F66" s="25">
        <f t="shared" si="0"/>
        <v>507.1</v>
      </c>
      <c r="G66" s="26">
        <f>G65</f>
        <v>26300</v>
      </c>
      <c r="H66" s="27">
        <f t="shared" si="5"/>
        <v>12124300</v>
      </c>
      <c r="I66" s="27">
        <f t="shared" si="6"/>
        <v>13094244</v>
      </c>
      <c r="J66" s="28">
        <f t="shared" si="3"/>
        <v>32500</v>
      </c>
      <c r="K66" s="29">
        <f t="shared" si="4"/>
        <v>1521300</v>
      </c>
      <c r="L66" s="49" t="s">
        <v>27</v>
      </c>
    </row>
    <row r="67" spans="1:12" x14ac:dyDescent="0.25">
      <c r="A67" s="23">
        <v>65</v>
      </c>
      <c r="B67" s="24">
        <v>1405</v>
      </c>
      <c r="C67" s="23">
        <v>14</v>
      </c>
      <c r="D67" s="23" t="s">
        <v>16</v>
      </c>
      <c r="E67" s="23">
        <v>461</v>
      </c>
      <c r="F67" s="25">
        <f t="shared" si="0"/>
        <v>507.1</v>
      </c>
      <c r="G67" s="26">
        <f>G66</f>
        <v>26300</v>
      </c>
      <c r="H67" s="27">
        <f t="shared" si="5"/>
        <v>12124300</v>
      </c>
      <c r="I67" s="27">
        <f t="shared" si="6"/>
        <v>13094244</v>
      </c>
      <c r="J67" s="28">
        <f t="shared" si="3"/>
        <v>32500</v>
      </c>
      <c r="K67" s="29">
        <f t="shared" si="4"/>
        <v>1521300</v>
      </c>
      <c r="L67" s="49" t="s">
        <v>27</v>
      </c>
    </row>
    <row r="68" spans="1:12" x14ac:dyDescent="0.25">
      <c r="A68" s="23">
        <v>66</v>
      </c>
      <c r="B68" s="24">
        <v>1406</v>
      </c>
      <c r="C68" s="23">
        <v>14</v>
      </c>
      <c r="D68" s="23" t="s">
        <v>16</v>
      </c>
      <c r="E68" s="23">
        <v>427</v>
      </c>
      <c r="F68" s="25">
        <f t="shared" si="0"/>
        <v>469.70000000000005</v>
      </c>
      <c r="G68" s="26">
        <f>G67</f>
        <v>26300</v>
      </c>
      <c r="H68" s="27">
        <f t="shared" ref="H68" si="7">E68*G68</f>
        <v>11230100</v>
      </c>
      <c r="I68" s="27">
        <f t="shared" si="6"/>
        <v>12128508</v>
      </c>
      <c r="J68" s="28">
        <f t="shared" ref="J68" si="8">MROUND((I68*0.03/12),500)</f>
        <v>30500</v>
      </c>
      <c r="K68" s="29">
        <f t="shared" ref="K68" si="9">F68*3000</f>
        <v>1409100.0000000002</v>
      </c>
      <c r="L68" s="49" t="s">
        <v>27</v>
      </c>
    </row>
    <row r="69" spans="1:12" x14ac:dyDescent="0.25">
      <c r="A69" s="31" t="s">
        <v>4</v>
      </c>
      <c r="B69" s="32"/>
      <c r="C69" s="32"/>
      <c r="D69" s="33"/>
      <c r="E69" s="34">
        <f t="shared" ref="E69:F69" si="10">SUM(E3:E68)</f>
        <v>33077</v>
      </c>
      <c r="F69" s="34">
        <f t="shared" si="10"/>
        <v>36384.699999999983</v>
      </c>
      <c r="G69" s="35"/>
      <c r="H69" s="36">
        <f>SUM(H3:H68)</f>
        <v>531603760</v>
      </c>
      <c r="I69" s="36">
        <f>SUM(I3:I68)</f>
        <v>574132061</v>
      </c>
      <c r="J69" s="37"/>
      <c r="K69" s="38">
        <f>SUM(K3:K68)</f>
        <v>109154100</v>
      </c>
    </row>
    <row r="72" spans="1:12" ht="23.25" x14ac:dyDescent="0.35">
      <c r="A72" s="48" t="s">
        <v>20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1:12" ht="54.75" customHeight="1" x14ac:dyDescent="0.25">
      <c r="A73" s="17" t="s">
        <v>1</v>
      </c>
      <c r="B73" s="18" t="s">
        <v>0</v>
      </c>
      <c r="C73" s="19" t="s">
        <v>3</v>
      </c>
      <c r="D73" s="19" t="s">
        <v>2</v>
      </c>
      <c r="E73" s="19" t="s">
        <v>25</v>
      </c>
      <c r="F73" s="19" t="s">
        <v>17</v>
      </c>
      <c r="G73" s="20" t="s">
        <v>32</v>
      </c>
      <c r="H73" s="21" t="s">
        <v>33</v>
      </c>
      <c r="I73" s="22" t="s">
        <v>34</v>
      </c>
      <c r="J73" s="22" t="s">
        <v>35</v>
      </c>
      <c r="K73" s="22" t="s">
        <v>36</v>
      </c>
      <c r="L73" s="22" t="s">
        <v>26</v>
      </c>
    </row>
    <row r="74" spans="1:12" x14ac:dyDescent="0.25">
      <c r="A74" s="23">
        <v>67</v>
      </c>
      <c r="B74" s="24">
        <v>1501</v>
      </c>
      <c r="C74" s="23">
        <v>15</v>
      </c>
      <c r="D74" s="23" t="s">
        <v>16</v>
      </c>
      <c r="E74" s="23">
        <v>426</v>
      </c>
      <c r="F74" s="25">
        <f t="shared" ref="F74:F103" si="11">E74*1.1</f>
        <v>468.6</v>
      </c>
      <c r="G74" s="26">
        <f>G68+80</f>
        <v>26380</v>
      </c>
      <c r="H74" s="27">
        <f t="shared" ref="H74" si="12">E74*G74</f>
        <v>11237880</v>
      </c>
      <c r="I74" s="27">
        <f>ROUND(H74*1.08,0)</f>
        <v>12136910</v>
      </c>
      <c r="J74" s="28">
        <f>MROUND((I74*0.03/12),500)</f>
        <v>30500</v>
      </c>
      <c r="K74" s="29">
        <f t="shared" ref="K74" si="13">F74*3000</f>
        <v>1405800</v>
      </c>
      <c r="L74" s="30" t="s">
        <v>27</v>
      </c>
    </row>
    <row r="75" spans="1:12" x14ac:dyDescent="0.25">
      <c r="A75" s="23">
        <v>68</v>
      </c>
      <c r="B75" s="24">
        <v>1502</v>
      </c>
      <c r="C75" s="23">
        <v>15</v>
      </c>
      <c r="D75" s="23" t="s">
        <v>5</v>
      </c>
      <c r="E75" s="23">
        <v>805</v>
      </c>
      <c r="F75" s="25">
        <f t="shared" si="11"/>
        <v>885.50000000000011</v>
      </c>
      <c r="G75" s="26">
        <f>G74</f>
        <v>26380</v>
      </c>
      <c r="H75" s="27">
        <v>0</v>
      </c>
      <c r="I75" s="27">
        <f t="shared" ref="I75:I103" si="14">ROUND(H75*1.08,0)</f>
        <v>0</v>
      </c>
      <c r="J75" s="28">
        <f t="shared" ref="J75:J103" si="15">MROUND((I75*0.03/12),500)</f>
        <v>0</v>
      </c>
      <c r="K75" s="29">
        <f t="shared" ref="K75:K103" si="16">F75*3000</f>
        <v>2656500.0000000005</v>
      </c>
      <c r="L75" s="30" t="s">
        <v>28</v>
      </c>
    </row>
    <row r="76" spans="1:12" x14ac:dyDescent="0.25">
      <c r="A76" s="23">
        <v>69</v>
      </c>
      <c r="B76" s="24">
        <v>1503</v>
      </c>
      <c r="C76" s="23">
        <v>15</v>
      </c>
      <c r="D76" s="23" t="s">
        <v>16</v>
      </c>
      <c r="E76" s="23">
        <v>427</v>
      </c>
      <c r="F76" s="25">
        <f t="shared" si="11"/>
        <v>469.70000000000005</v>
      </c>
      <c r="G76" s="26">
        <f>G75</f>
        <v>26380</v>
      </c>
      <c r="H76" s="27">
        <f t="shared" ref="H75:H103" si="17">E76*G76</f>
        <v>11264260</v>
      </c>
      <c r="I76" s="27">
        <f t="shared" si="14"/>
        <v>12165401</v>
      </c>
      <c r="J76" s="28">
        <f t="shared" si="15"/>
        <v>30500</v>
      </c>
      <c r="K76" s="29">
        <f t="shared" si="16"/>
        <v>1409100.0000000002</v>
      </c>
      <c r="L76" s="30" t="s">
        <v>27</v>
      </c>
    </row>
    <row r="77" spans="1:12" x14ac:dyDescent="0.25">
      <c r="A77" s="23">
        <v>70</v>
      </c>
      <c r="B77" s="24">
        <v>1504</v>
      </c>
      <c r="C77" s="23">
        <v>15</v>
      </c>
      <c r="D77" s="23" t="s">
        <v>16</v>
      </c>
      <c r="E77" s="23">
        <v>461</v>
      </c>
      <c r="F77" s="25">
        <f t="shared" si="11"/>
        <v>507.1</v>
      </c>
      <c r="G77" s="26">
        <f>G76</f>
        <v>26380</v>
      </c>
      <c r="H77" s="27">
        <f t="shared" si="17"/>
        <v>12161180</v>
      </c>
      <c r="I77" s="27">
        <f t="shared" si="14"/>
        <v>13134074</v>
      </c>
      <c r="J77" s="28">
        <f t="shared" si="15"/>
        <v>33000</v>
      </c>
      <c r="K77" s="29">
        <f t="shared" si="16"/>
        <v>1521300</v>
      </c>
      <c r="L77" s="30" t="s">
        <v>27</v>
      </c>
    </row>
    <row r="78" spans="1:12" x14ac:dyDescent="0.25">
      <c r="A78" s="23">
        <v>71</v>
      </c>
      <c r="B78" s="24">
        <v>1505</v>
      </c>
      <c r="C78" s="23">
        <v>15</v>
      </c>
      <c r="D78" s="23" t="s">
        <v>16</v>
      </c>
      <c r="E78" s="23">
        <v>461</v>
      </c>
      <c r="F78" s="25">
        <f t="shared" si="11"/>
        <v>507.1</v>
      </c>
      <c r="G78" s="26">
        <f>G77</f>
        <v>26380</v>
      </c>
      <c r="H78" s="27">
        <f t="shared" si="17"/>
        <v>12161180</v>
      </c>
      <c r="I78" s="27">
        <f t="shared" si="14"/>
        <v>13134074</v>
      </c>
      <c r="J78" s="28">
        <f t="shared" si="15"/>
        <v>33000</v>
      </c>
      <c r="K78" s="29">
        <f t="shared" si="16"/>
        <v>1521300</v>
      </c>
      <c r="L78" s="30" t="s">
        <v>27</v>
      </c>
    </row>
    <row r="79" spans="1:12" x14ac:dyDescent="0.25">
      <c r="A79" s="23">
        <v>72</v>
      </c>
      <c r="B79" s="24">
        <v>1506</v>
      </c>
      <c r="C79" s="23">
        <v>15</v>
      </c>
      <c r="D79" s="23" t="s">
        <v>16</v>
      </c>
      <c r="E79" s="23">
        <v>427</v>
      </c>
      <c r="F79" s="25">
        <f t="shared" si="11"/>
        <v>469.70000000000005</v>
      </c>
      <c r="G79" s="26">
        <f>G78</f>
        <v>26380</v>
      </c>
      <c r="H79" s="27">
        <f t="shared" si="17"/>
        <v>11264260</v>
      </c>
      <c r="I79" s="27">
        <f t="shared" si="14"/>
        <v>12165401</v>
      </c>
      <c r="J79" s="28">
        <f t="shared" si="15"/>
        <v>30500</v>
      </c>
      <c r="K79" s="29">
        <f t="shared" si="16"/>
        <v>1409100.0000000002</v>
      </c>
      <c r="L79" s="30" t="s">
        <v>27</v>
      </c>
    </row>
    <row r="80" spans="1:12" x14ac:dyDescent="0.25">
      <c r="A80" s="23">
        <v>73</v>
      </c>
      <c r="B80" s="24">
        <v>1601</v>
      </c>
      <c r="C80" s="23">
        <v>16</v>
      </c>
      <c r="D80" s="23" t="s">
        <v>16</v>
      </c>
      <c r="E80" s="23">
        <v>426</v>
      </c>
      <c r="F80" s="25">
        <f t="shared" si="11"/>
        <v>468.6</v>
      </c>
      <c r="G80" s="26">
        <f>G74+80</f>
        <v>26460</v>
      </c>
      <c r="H80" s="27">
        <f t="shared" si="17"/>
        <v>11271960</v>
      </c>
      <c r="I80" s="27">
        <f t="shared" si="14"/>
        <v>12173717</v>
      </c>
      <c r="J80" s="28">
        <f t="shared" si="15"/>
        <v>30500</v>
      </c>
      <c r="K80" s="29">
        <f t="shared" si="16"/>
        <v>1405800</v>
      </c>
      <c r="L80" s="30" t="s">
        <v>27</v>
      </c>
    </row>
    <row r="81" spans="1:12" x14ac:dyDescent="0.25">
      <c r="A81" s="23">
        <v>74</v>
      </c>
      <c r="B81" s="24">
        <v>1602</v>
      </c>
      <c r="C81" s="23">
        <v>16</v>
      </c>
      <c r="D81" s="23" t="s">
        <v>5</v>
      </c>
      <c r="E81" s="23">
        <v>805</v>
      </c>
      <c r="F81" s="25">
        <f t="shared" si="11"/>
        <v>885.50000000000011</v>
      </c>
      <c r="G81" s="26">
        <f>G80</f>
        <v>26460</v>
      </c>
      <c r="H81" s="27">
        <v>0</v>
      </c>
      <c r="I81" s="27">
        <f t="shared" si="14"/>
        <v>0</v>
      </c>
      <c r="J81" s="28">
        <f t="shared" si="15"/>
        <v>0</v>
      </c>
      <c r="K81" s="29">
        <f t="shared" si="16"/>
        <v>2656500.0000000005</v>
      </c>
      <c r="L81" s="30" t="s">
        <v>28</v>
      </c>
    </row>
    <row r="82" spans="1:12" x14ac:dyDescent="0.25">
      <c r="A82" s="23">
        <v>75</v>
      </c>
      <c r="B82" s="24">
        <v>1603</v>
      </c>
      <c r="C82" s="23">
        <v>16</v>
      </c>
      <c r="D82" s="23" t="s">
        <v>16</v>
      </c>
      <c r="E82" s="23">
        <v>427</v>
      </c>
      <c r="F82" s="25">
        <f t="shared" si="11"/>
        <v>469.70000000000005</v>
      </c>
      <c r="G82" s="26">
        <f>G81</f>
        <v>26460</v>
      </c>
      <c r="H82" s="27">
        <f t="shared" si="17"/>
        <v>11298420</v>
      </c>
      <c r="I82" s="27">
        <f t="shared" si="14"/>
        <v>12202294</v>
      </c>
      <c r="J82" s="28">
        <f t="shared" si="15"/>
        <v>30500</v>
      </c>
      <c r="K82" s="29">
        <f t="shared" si="16"/>
        <v>1409100.0000000002</v>
      </c>
      <c r="L82" s="30" t="s">
        <v>27</v>
      </c>
    </row>
    <row r="83" spans="1:12" x14ac:dyDescent="0.25">
      <c r="A83" s="23">
        <v>76</v>
      </c>
      <c r="B83" s="24">
        <v>1604</v>
      </c>
      <c r="C83" s="23">
        <v>16</v>
      </c>
      <c r="D83" s="23" t="s">
        <v>16</v>
      </c>
      <c r="E83" s="23">
        <v>461</v>
      </c>
      <c r="F83" s="25">
        <f t="shared" si="11"/>
        <v>507.1</v>
      </c>
      <c r="G83" s="26">
        <f>G82</f>
        <v>26460</v>
      </c>
      <c r="H83" s="27">
        <f t="shared" si="17"/>
        <v>12198060</v>
      </c>
      <c r="I83" s="27">
        <f t="shared" si="14"/>
        <v>13173905</v>
      </c>
      <c r="J83" s="28">
        <f t="shared" si="15"/>
        <v>33000</v>
      </c>
      <c r="K83" s="29">
        <f t="shared" si="16"/>
        <v>1521300</v>
      </c>
      <c r="L83" s="30" t="s">
        <v>27</v>
      </c>
    </row>
    <row r="84" spans="1:12" x14ac:dyDescent="0.25">
      <c r="A84" s="23">
        <v>77</v>
      </c>
      <c r="B84" s="24">
        <v>1605</v>
      </c>
      <c r="C84" s="23">
        <v>16</v>
      </c>
      <c r="D84" s="23" t="s">
        <v>16</v>
      </c>
      <c r="E84" s="23">
        <v>461</v>
      </c>
      <c r="F84" s="25">
        <f t="shared" si="11"/>
        <v>507.1</v>
      </c>
      <c r="G84" s="26">
        <f>G83</f>
        <v>26460</v>
      </c>
      <c r="H84" s="27">
        <f t="shared" si="17"/>
        <v>12198060</v>
      </c>
      <c r="I84" s="27">
        <f t="shared" si="14"/>
        <v>13173905</v>
      </c>
      <c r="J84" s="28">
        <f t="shared" si="15"/>
        <v>33000</v>
      </c>
      <c r="K84" s="29">
        <f t="shared" si="16"/>
        <v>1521300</v>
      </c>
      <c r="L84" s="30" t="s">
        <v>27</v>
      </c>
    </row>
    <row r="85" spans="1:12" x14ac:dyDescent="0.25">
      <c r="A85" s="23">
        <v>78</v>
      </c>
      <c r="B85" s="24">
        <v>1606</v>
      </c>
      <c r="C85" s="23">
        <v>16</v>
      </c>
      <c r="D85" s="23" t="s">
        <v>16</v>
      </c>
      <c r="E85" s="23">
        <v>427</v>
      </c>
      <c r="F85" s="25">
        <f t="shared" si="11"/>
        <v>469.70000000000005</v>
      </c>
      <c r="G85" s="26">
        <f>G84</f>
        <v>26460</v>
      </c>
      <c r="H85" s="27">
        <f t="shared" si="17"/>
        <v>11298420</v>
      </c>
      <c r="I85" s="27">
        <f t="shared" si="14"/>
        <v>12202294</v>
      </c>
      <c r="J85" s="28">
        <f t="shared" si="15"/>
        <v>30500</v>
      </c>
      <c r="K85" s="29">
        <f t="shared" si="16"/>
        <v>1409100.0000000002</v>
      </c>
      <c r="L85" s="30" t="s">
        <v>27</v>
      </c>
    </row>
    <row r="86" spans="1:12" x14ac:dyDescent="0.25">
      <c r="A86" s="23">
        <v>79</v>
      </c>
      <c r="B86" s="24">
        <v>1701</v>
      </c>
      <c r="C86" s="23">
        <v>17</v>
      </c>
      <c r="D86" s="23" t="s">
        <v>16</v>
      </c>
      <c r="E86" s="23">
        <v>426</v>
      </c>
      <c r="F86" s="25">
        <f t="shared" si="11"/>
        <v>468.6</v>
      </c>
      <c r="G86" s="26">
        <f>G80+80</f>
        <v>26540</v>
      </c>
      <c r="H86" s="27">
        <f t="shared" si="17"/>
        <v>11306040</v>
      </c>
      <c r="I86" s="27">
        <f t="shared" si="14"/>
        <v>12210523</v>
      </c>
      <c r="J86" s="28">
        <f t="shared" si="15"/>
        <v>30500</v>
      </c>
      <c r="K86" s="29">
        <f t="shared" si="16"/>
        <v>1405800</v>
      </c>
      <c r="L86" s="30" t="s">
        <v>27</v>
      </c>
    </row>
    <row r="87" spans="1:12" x14ac:dyDescent="0.25">
      <c r="A87" s="23">
        <v>80</v>
      </c>
      <c r="B87" s="24">
        <v>1702</v>
      </c>
      <c r="C87" s="23">
        <v>17</v>
      </c>
      <c r="D87" s="23" t="s">
        <v>5</v>
      </c>
      <c r="E87" s="23">
        <v>805</v>
      </c>
      <c r="F87" s="25">
        <f t="shared" si="11"/>
        <v>885.50000000000011</v>
      </c>
      <c r="G87" s="26">
        <f>G86</f>
        <v>26540</v>
      </c>
      <c r="H87" s="27">
        <v>0</v>
      </c>
      <c r="I87" s="27">
        <f t="shared" si="14"/>
        <v>0</v>
      </c>
      <c r="J87" s="28">
        <f t="shared" si="15"/>
        <v>0</v>
      </c>
      <c r="K87" s="29">
        <f t="shared" si="16"/>
        <v>2656500.0000000005</v>
      </c>
      <c r="L87" s="30" t="s">
        <v>28</v>
      </c>
    </row>
    <row r="88" spans="1:12" x14ac:dyDescent="0.25">
      <c r="A88" s="23">
        <v>81</v>
      </c>
      <c r="B88" s="24">
        <v>1703</v>
      </c>
      <c r="C88" s="23">
        <v>17</v>
      </c>
      <c r="D88" s="23" t="s">
        <v>16</v>
      </c>
      <c r="E88" s="23">
        <v>427</v>
      </c>
      <c r="F88" s="25">
        <f t="shared" si="11"/>
        <v>469.70000000000005</v>
      </c>
      <c r="G88" s="26">
        <f>G87</f>
        <v>26540</v>
      </c>
      <c r="H88" s="27">
        <f t="shared" si="17"/>
        <v>11332580</v>
      </c>
      <c r="I88" s="27">
        <f t="shared" si="14"/>
        <v>12239186</v>
      </c>
      <c r="J88" s="28">
        <f t="shared" si="15"/>
        <v>30500</v>
      </c>
      <c r="K88" s="29">
        <f t="shared" si="16"/>
        <v>1409100.0000000002</v>
      </c>
      <c r="L88" s="30" t="s">
        <v>27</v>
      </c>
    </row>
    <row r="89" spans="1:12" x14ac:dyDescent="0.25">
      <c r="A89" s="23">
        <v>82</v>
      </c>
      <c r="B89" s="24">
        <v>1704</v>
      </c>
      <c r="C89" s="23">
        <v>17</v>
      </c>
      <c r="D89" s="23" t="s">
        <v>16</v>
      </c>
      <c r="E89" s="23">
        <v>461</v>
      </c>
      <c r="F89" s="25">
        <f t="shared" si="11"/>
        <v>507.1</v>
      </c>
      <c r="G89" s="26">
        <f>G88</f>
        <v>26540</v>
      </c>
      <c r="H89" s="27">
        <f t="shared" si="17"/>
        <v>12234940</v>
      </c>
      <c r="I89" s="27">
        <f t="shared" si="14"/>
        <v>13213735</v>
      </c>
      <c r="J89" s="28">
        <f t="shared" si="15"/>
        <v>33000</v>
      </c>
      <c r="K89" s="29">
        <f t="shared" si="16"/>
        <v>1521300</v>
      </c>
      <c r="L89" s="30" t="s">
        <v>27</v>
      </c>
    </row>
    <row r="90" spans="1:12" x14ac:dyDescent="0.25">
      <c r="A90" s="23">
        <v>83</v>
      </c>
      <c r="B90" s="24">
        <v>1705</v>
      </c>
      <c r="C90" s="23">
        <v>17</v>
      </c>
      <c r="D90" s="23" t="s">
        <v>16</v>
      </c>
      <c r="E90" s="23">
        <v>461</v>
      </c>
      <c r="F90" s="25">
        <f t="shared" si="11"/>
        <v>507.1</v>
      </c>
      <c r="G90" s="26">
        <f>G89</f>
        <v>26540</v>
      </c>
      <c r="H90" s="27">
        <f t="shared" si="17"/>
        <v>12234940</v>
      </c>
      <c r="I90" s="27">
        <f t="shared" si="14"/>
        <v>13213735</v>
      </c>
      <c r="J90" s="28">
        <f t="shared" si="15"/>
        <v>33000</v>
      </c>
      <c r="K90" s="29">
        <f t="shared" si="16"/>
        <v>1521300</v>
      </c>
      <c r="L90" s="30" t="s">
        <v>27</v>
      </c>
    </row>
    <row r="91" spans="1:12" x14ac:dyDescent="0.25">
      <c r="A91" s="23">
        <v>84</v>
      </c>
      <c r="B91" s="24">
        <v>1706</v>
      </c>
      <c r="C91" s="23">
        <v>17</v>
      </c>
      <c r="D91" s="23" t="s">
        <v>16</v>
      </c>
      <c r="E91" s="23">
        <v>427</v>
      </c>
      <c r="F91" s="25">
        <f t="shared" si="11"/>
        <v>469.70000000000005</v>
      </c>
      <c r="G91" s="26">
        <f>G90</f>
        <v>26540</v>
      </c>
      <c r="H91" s="27">
        <f t="shared" si="17"/>
        <v>11332580</v>
      </c>
      <c r="I91" s="27">
        <f t="shared" si="14"/>
        <v>12239186</v>
      </c>
      <c r="J91" s="28">
        <f t="shared" si="15"/>
        <v>30500</v>
      </c>
      <c r="K91" s="29">
        <f t="shared" si="16"/>
        <v>1409100.0000000002</v>
      </c>
      <c r="L91" s="30" t="s">
        <v>27</v>
      </c>
    </row>
    <row r="92" spans="1:12" x14ac:dyDescent="0.25">
      <c r="A92" s="23">
        <v>85</v>
      </c>
      <c r="B92" s="24">
        <v>1801</v>
      </c>
      <c r="C92" s="23">
        <v>18</v>
      </c>
      <c r="D92" s="23" t="s">
        <v>16</v>
      </c>
      <c r="E92" s="23">
        <v>426</v>
      </c>
      <c r="F92" s="25">
        <f t="shared" si="11"/>
        <v>468.6</v>
      </c>
      <c r="G92" s="26">
        <f>G86+80</f>
        <v>26620</v>
      </c>
      <c r="H92" s="27">
        <f t="shared" si="17"/>
        <v>11340120</v>
      </c>
      <c r="I92" s="27">
        <f t="shared" si="14"/>
        <v>12247330</v>
      </c>
      <c r="J92" s="28">
        <f t="shared" si="15"/>
        <v>30500</v>
      </c>
      <c r="K92" s="29">
        <f t="shared" si="16"/>
        <v>1405800</v>
      </c>
      <c r="L92" s="30" t="s">
        <v>27</v>
      </c>
    </row>
    <row r="93" spans="1:12" x14ac:dyDescent="0.25">
      <c r="A93" s="23">
        <v>86</v>
      </c>
      <c r="B93" s="24">
        <v>1802</v>
      </c>
      <c r="C93" s="23">
        <v>18</v>
      </c>
      <c r="D93" s="23" t="s">
        <v>5</v>
      </c>
      <c r="E93" s="23">
        <v>805</v>
      </c>
      <c r="F93" s="25">
        <f t="shared" si="11"/>
        <v>885.50000000000011</v>
      </c>
      <c r="G93" s="26">
        <f>G92</f>
        <v>26620</v>
      </c>
      <c r="H93" s="27">
        <v>0</v>
      </c>
      <c r="I93" s="27">
        <f t="shared" si="14"/>
        <v>0</v>
      </c>
      <c r="J93" s="28">
        <f t="shared" si="15"/>
        <v>0</v>
      </c>
      <c r="K93" s="29">
        <f t="shared" si="16"/>
        <v>2656500.0000000005</v>
      </c>
      <c r="L93" s="30" t="s">
        <v>28</v>
      </c>
    </row>
    <row r="94" spans="1:12" x14ac:dyDescent="0.25">
      <c r="A94" s="23">
        <v>87</v>
      </c>
      <c r="B94" s="24">
        <v>1803</v>
      </c>
      <c r="C94" s="23">
        <v>18</v>
      </c>
      <c r="D94" s="23" t="s">
        <v>16</v>
      </c>
      <c r="E94" s="23">
        <v>427</v>
      </c>
      <c r="F94" s="25">
        <f t="shared" si="11"/>
        <v>469.70000000000005</v>
      </c>
      <c r="G94" s="26">
        <f>G93</f>
        <v>26620</v>
      </c>
      <c r="H94" s="27">
        <f t="shared" si="17"/>
        <v>11366740</v>
      </c>
      <c r="I94" s="27">
        <f t="shared" si="14"/>
        <v>12276079</v>
      </c>
      <c r="J94" s="28">
        <f t="shared" si="15"/>
        <v>30500</v>
      </c>
      <c r="K94" s="29">
        <f t="shared" si="16"/>
        <v>1409100.0000000002</v>
      </c>
      <c r="L94" s="30" t="s">
        <v>27</v>
      </c>
    </row>
    <row r="95" spans="1:12" x14ac:dyDescent="0.25">
      <c r="A95" s="23">
        <v>88</v>
      </c>
      <c r="B95" s="24">
        <v>1804</v>
      </c>
      <c r="C95" s="23">
        <v>18</v>
      </c>
      <c r="D95" s="23" t="s">
        <v>16</v>
      </c>
      <c r="E95" s="23">
        <v>461</v>
      </c>
      <c r="F95" s="25">
        <f t="shared" si="11"/>
        <v>507.1</v>
      </c>
      <c r="G95" s="26">
        <f>G94</f>
        <v>26620</v>
      </c>
      <c r="H95" s="27">
        <f t="shared" si="17"/>
        <v>12271820</v>
      </c>
      <c r="I95" s="27">
        <f t="shared" si="14"/>
        <v>13253566</v>
      </c>
      <c r="J95" s="28">
        <f t="shared" si="15"/>
        <v>33000</v>
      </c>
      <c r="K95" s="29">
        <f t="shared" si="16"/>
        <v>1521300</v>
      </c>
      <c r="L95" s="30" t="s">
        <v>27</v>
      </c>
    </row>
    <row r="96" spans="1:12" x14ac:dyDescent="0.25">
      <c r="A96" s="23">
        <v>89</v>
      </c>
      <c r="B96" s="24">
        <v>1805</v>
      </c>
      <c r="C96" s="23">
        <v>18</v>
      </c>
      <c r="D96" s="23" t="s">
        <v>16</v>
      </c>
      <c r="E96" s="23">
        <v>461</v>
      </c>
      <c r="F96" s="25">
        <f t="shared" si="11"/>
        <v>507.1</v>
      </c>
      <c r="G96" s="26">
        <f>G95</f>
        <v>26620</v>
      </c>
      <c r="H96" s="27">
        <f t="shared" si="17"/>
        <v>12271820</v>
      </c>
      <c r="I96" s="27">
        <f t="shared" si="14"/>
        <v>13253566</v>
      </c>
      <c r="J96" s="28">
        <f t="shared" si="15"/>
        <v>33000</v>
      </c>
      <c r="K96" s="29">
        <f t="shared" si="16"/>
        <v>1521300</v>
      </c>
      <c r="L96" s="30" t="s">
        <v>27</v>
      </c>
    </row>
    <row r="97" spans="1:12" x14ac:dyDescent="0.25">
      <c r="A97" s="23">
        <v>90</v>
      </c>
      <c r="B97" s="24">
        <v>1806</v>
      </c>
      <c r="C97" s="23">
        <v>18</v>
      </c>
      <c r="D97" s="23" t="s">
        <v>16</v>
      </c>
      <c r="E97" s="23">
        <v>427</v>
      </c>
      <c r="F97" s="25">
        <f t="shared" si="11"/>
        <v>469.70000000000005</v>
      </c>
      <c r="G97" s="26">
        <f>G96</f>
        <v>26620</v>
      </c>
      <c r="H97" s="27">
        <f t="shared" si="17"/>
        <v>11366740</v>
      </c>
      <c r="I97" s="27">
        <f t="shared" si="14"/>
        <v>12276079</v>
      </c>
      <c r="J97" s="28">
        <f t="shared" si="15"/>
        <v>30500</v>
      </c>
      <c r="K97" s="29">
        <f t="shared" si="16"/>
        <v>1409100.0000000002</v>
      </c>
      <c r="L97" s="30" t="s">
        <v>27</v>
      </c>
    </row>
    <row r="98" spans="1:12" x14ac:dyDescent="0.25">
      <c r="A98" s="23">
        <v>91</v>
      </c>
      <c r="B98" s="24">
        <v>1901</v>
      </c>
      <c r="C98" s="23">
        <v>19</v>
      </c>
      <c r="D98" s="23" t="s">
        <v>16</v>
      </c>
      <c r="E98" s="23">
        <v>426</v>
      </c>
      <c r="F98" s="25">
        <f t="shared" si="11"/>
        <v>468.6</v>
      </c>
      <c r="G98" s="26">
        <f>G92+80</f>
        <v>26700</v>
      </c>
      <c r="H98" s="27">
        <f t="shared" si="17"/>
        <v>11374200</v>
      </c>
      <c r="I98" s="27">
        <f t="shared" si="14"/>
        <v>12284136</v>
      </c>
      <c r="J98" s="28">
        <f t="shared" si="15"/>
        <v>30500</v>
      </c>
      <c r="K98" s="29">
        <f t="shared" si="16"/>
        <v>1405800</v>
      </c>
      <c r="L98" s="30" t="s">
        <v>27</v>
      </c>
    </row>
    <row r="99" spans="1:12" x14ac:dyDescent="0.25">
      <c r="A99" s="23">
        <v>92</v>
      </c>
      <c r="B99" s="24">
        <v>1902</v>
      </c>
      <c r="C99" s="23">
        <v>19</v>
      </c>
      <c r="D99" s="23" t="s">
        <v>5</v>
      </c>
      <c r="E99" s="23">
        <v>805</v>
      </c>
      <c r="F99" s="25">
        <f t="shared" si="11"/>
        <v>885.50000000000011</v>
      </c>
      <c r="G99" s="26">
        <f>G98</f>
        <v>26700</v>
      </c>
      <c r="H99" s="27">
        <v>0</v>
      </c>
      <c r="I99" s="27">
        <f t="shared" si="14"/>
        <v>0</v>
      </c>
      <c r="J99" s="28">
        <f t="shared" si="15"/>
        <v>0</v>
      </c>
      <c r="K99" s="29">
        <f t="shared" si="16"/>
        <v>2656500.0000000005</v>
      </c>
      <c r="L99" s="30" t="s">
        <v>28</v>
      </c>
    </row>
    <row r="100" spans="1:12" x14ac:dyDescent="0.25">
      <c r="A100" s="23">
        <v>93</v>
      </c>
      <c r="B100" s="24">
        <v>1903</v>
      </c>
      <c r="C100" s="23">
        <v>19</v>
      </c>
      <c r="D100" s="23" t="s">
        <v>16</v>
      </c>
      <c r="E100" s="23">
        <v>427</v>
      </c>
      <c r="F100" s="25">
        <f t="shared" si="11"/>
        <v>469.70000000000005</v>
      </c>
      <c r="G100" s="26">
        <f>G99</f>
        <v>26700</v>
      </c>
      <c r="H100" s="27">
        <f t="shared" si="17"/>
        <v>11400900</v>
      </c>
      <c r="I100" s="27">
        <f t="shared" si="14"/>
        <v>12312972</v>
      </c>
      <c r="J100" s="28">
        <f t="shared" si="15"/>
        <v>31000</v>
      </c>
      <c r="K100" s="29">
        <f t="shared" si="16"/>
        <v>1409100.0000000002</v>
      </c>
      <c r="L100" s="30" t="s">
        <v>27</v>
      </c>
    </row>
    <row r="101" spans="1:12" x14ac:dyDescent="0.25">
      <c r="A101" s="23">
        <v>94</v>
      </c>
      <c r="B101" s="24">
        <v>1904</v>
      </c>
      <c r="C101" s="23">
        <v>19</v>
      </c>
      <c r="D101" s="23" t="s">
        <v>16</v>
      </c>
      <c r="E101" s="23">
        <v>461</v>
      </c>
      <c r="F101" s="25">
        <f t="shared" si="11"/>
        <v>507.1</v>
      </c>
      <c r="G101" s="26">
        <f>G100</f>
        <v>26700</v>
      </c>
      <c r="H101" s="27">
        <f t="shared" si="17"/>
        <v>12308700</v>
      </c>
      <c r="I101" s="27">
        <f t="shared" si="14"/>
        <v>13293396</v>
      </c>
      <c r="J101" s="28">
        <f t="shared" si="15"/>
        <v>33000</v>
      </c>
      <c r="K101" s="29">
        <f t="shared" si="16"/>
        <v>1521300</v>
      </c>
      <c r="L101" s="30" t="s">
        <v>27</v>
      </c>
    </row>
    <row r="102" spans="1:12" x14ac:dyDescent="0.25">
      <c r="A102" s="23">
        <v>95</v>
      </c>
      <c r="B102" s="24">
        <v>1905</v>
      </c>
      <c r="C102" s="23">
        <v>19</v>
      </c>
      <c r="D102" s="23" t="s">
        <v>16</v>
      </c>
      <c r="E102" s="23">
        <v>461</v>
      </c>
      <c r="F102" s="25">
        <f t="shared" si="11"/>
        <v>507.1</v>
      </c>
      <c r="G102" s="26">
        <f>G101</f>
        <v>26700</v>
      </c>
      <c r="H102" s="27">
        <f t="shared" si="17"/>
        <v>12308700</v>
      </c>
      <c r="I102" s="27">
        <f t="shared" si="14"/>
        <v>13293396</v>
      </c>
      <c r="J102" s="28">
        <f t="shared" si="15"/>
        <v>33000</v>
      </c>
      <c r="K102" s="29">
        <f t="shared" si="16"/>
        <v>1521300</v>
      </c>
      <c r="L102" s="30" t="s">
        <v>27</v>
      </c>
    </row>
    <row r="103" spans="1:12" x14ac:dyDescent="0.25">
      <c r="A103" s="23">
        <v>96</v>
      </c>
      <c r="B103" s="24">
        <v>1906</v>
      </c>
      <c r="C103" s="23">
        <v>19</v>
      </c>
      <c r="D103" s="23" t="s">
        <v>16</v>
      </c>
      <c r="E103" s="23">
        <v>427</v>
      </c>
      <c r="F103" s="25">
        <f t="shared" si="11"/>
        <v>469.70000000000005</v>
      </c>
      <c r="G103" s="26">
        <f>G102</f>
        <v>26700</v>
      </c>
      <c r="H103" s="27">
        <f t="shared" si="17"/>
        <v>11400900</v>
      </c>
      <c r="I103" s="27">
        <f t="shared" si="14"/>
        <v>12312972</v>
      </c>
      <c r="J103" s="28">
        <f t="shared" si="15"/>
        <v>31000</v>
      </c>
      <c r="K103" s="29">
        <f t="shared" si="16"/>
        <v>1409100.0000000002</v>
      </c>
      <c r="L103" s="30" t="s">
        <v>27</v>
      </c>
    </row>
    <row r="104" spans="1:12" ht="16.5" x14ac:dyDescent="0.3">
      <c r="A104" s="40" t="s">
        <v>4</v>
      </c>
      <c r="B104" s="41"/>
      <c r="C104" s="41"/>
      <c r="D104" s="42"/>
      <c r="E104" s="43">
        <f t="shared" ref="E104:F104" si="18">SUM(E74:E103)</f>
        <v>15035</v>
      </c>
      <c r="F104" s="44">
        <f t="shared" si="18"/>
        <v>16538.500000000007</v>
      </c>
      <c r="G104" s="45"/>
      <c r="H104" s="46">
        <f t="shared" ref="H104:K104" si="19">SUM(H74:H103)</f>
        <v>292205400</v>
      </c>
      <c r="I104" s="46">
        <f t="shared" si="19"/>
        <v>315581832</v>
      </c>
      <c r="J104" s="46"/>
      <c r="K104" s="47">
        <f t="shared" si="19"/>
        <v>49615500</v>
      </c>
    </row>
    <row r="109" spans="1:12" x14ac:dyDescent="0.25">
      <c r="H109" s="71">
        <f>H104+H69</f>
        <v>823809160</v>
      </c>
    </row>
  </sheetData>
  <mergeCells count="4">
    <mergeCell ref="A69:D69"/>
    <mergeCell ref="A1:K1"/>
    <mergeCell ref="A72:K72"/>
    <mergeCell ref="A104:D10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14"/>
  <sheetViews>
    <sheetView workbookViewId="0">
      <selection activeCell="I12" sqref="I12"/>
    </sheetView>
  </sheetViews>
  <sheetFormatPr defaultRowHeight="15" x14ac:dyDescent="0.25"/>
  <cols>
    <col min="5" max="5" width="12.5703125" bestFit="1" customWidth="1"/>
    <col min="6" max="6" width="14.28515625" bestFit="1" customWidth="1"/>
  </cols>
  <sheetData>
    <row r="3" spans="2:8" x14ac:dyDescent="0.25">
      <c r="B3">
        <v>1101</v>
      </c>
      <c r="C3">
        <v>39.39</v>
      </c>
      <c r="D3">
        <f>C3*10.764</f>
        <v>423.99395999999996</v>
      </c>
      <c r="E3" s="6">
        <v>9881320</v>
      </c>
      <c r="F3">
        <f>E3/D3</f>
        <v>23305.331991050065</v>
      </c>
    </row>
    <row r="4" spans="2:8" x14ac:dyDescent="0.25">
      <c r="B4">
        <v>1103</v>
      </c>
      <c r="C4">
        <v>39.67</v>
      </c>
      <c r="D4">
        <f>C4*10.764</f>
        <v>427.00788</v>
      </c>
      <c r="E4" s="6">
        <v>9059775</v>
      </c>
      <c r="F4">
        <f>E4/D4</f>
        <v>21216.880119402012</v>
      </c>
    </row>
    <row r="6" spans="2:8" x14ac:dyDescent="0.25">
      <c r="H6">
        <f>C3*1.1</f>
        <v>43.329000000000001</v>
      </c>
    </row>
    <row r="7" spans="2:8" x14ac:dyDescent="0.25">
      <c r="H7">
        <f>C4*1.1</f>
        <v>43.637000000000008</v>
      </c>
    </row>
    <row r="11" spans="2:8" x14ac:dyDescent="0.25">
      <c r="F11" s="6"/>
    </row>
    <row r="12" spans="2:8" x14ac:dyDescent="0.25">
      <c r="F12" s="6"/>
    </row>
    <row r="13" spans="2:8" x14ac:dyDescent="0.25">
      <c r="F13" s="6"/>
    </row>
    <row r="14" spans="2:8" x14ac:dyDescent="0.25">
      <c r="F1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0D4D-8E7D-4805-84FE-47A7EA016AE4}">
  <dimension ref="A1:L77"/>
  <sheetViews>
    <sheetView topLeftCell="A34" zoomScale="130" zoomScaleNormal="130" workbookViewId="0">
      <selection activeCell="H77" sqref="H77:I77"/>
    </sheetView>
  </sheetViews>
  <sheetFormatPr defaultRowHeight="15" x14ac:dyDescent="0.25"/>
  <cols>
    <col min="1" max="1" width="4" style="39" customWidth="1"/>
    <col min="2" max="2" width="5.7109375" style="39" customWidth="1"/>
    <col min="3" max="3" width="5.140625" style="39" customWidth="1"/>
    <col min="4" max="5" width="6.5703125" style="39" customWidth="1"/>
    <col min="6" max="6" width="7" style="39" customWidth="1"/>
    <col min="7" max="7" width="7.140625" style="16" customWidth="1"/>
    <col min="8" max="8" width="13.28515625" style="16" customWidth="1"/>
    <col min="9" max="9" width="15.5703125" style="16" customWidth="1"/>
    <col min="10" max="10" width="7.7109375" style="16" customWidth="1"/>
    <col min="11" max="11" width="10.85546875" style="16" customWidth="1"/>
    <col min="12" max="12" width="9.140625" style="16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19" t="s">
        <v>19</v>
      </c>
      <c r="F2" s="19" t="s">
        <v>17</v>
      </c>
      <c r="G2" s="20" t="s">
        <v>32</v>
      </c>
      <c r="H2" s="21" t="s">
        <v>33</v>
      </c>
      <c r="I2" s="22" t="s">
        <v>34</v>
      </c>
      <c r="J2" s="22" t="s">
        <v>35</v>
      </c>
      <c r="K2" s="22" t="s">
        <v>36</v>
      </c>
      <c r="L2" s="22" t="s">
        <v>29</v>
      </c>
    </row>
    <row r="3" spans="1:12" x14ac:dyDescent="0.25">
      <c r="A3" s="23">
        <v>1</v>
      </c>
      <c r="B3" s="24">
        <v>403</v>
      </c>
      <c r="C3" s="23">
        <v>4</v>
      </c>
      <c r="D3" s="23" t="s">
        <v>16</v>
      </c>
      <c r="E3" s="23">
        <v>427</v>
      </c>
      <c r="F3" s="25">
        <f t="shared" ref="F3:F46" si="0">E3*1.1</f>
        <v>469.70000000000005</v>
      </c>
      <c r="G3" s="69">
        <v>25500</v>
      </c>
      <c r="H3" s="27">
        <f t="shared" ref="H3:H46" si="1">E3*G3</f>
        <v>10888500</v>
      </c>
      <c r="I3" s="27">
        <f t="shared" ref="I3:I4" si="2">H3*1.08</f>
        <v>11759580</v>
      </c>
      <c r="J3" s="28">
        <f t="shared" ref="J3:J45" si="3">MROUND((I3*0.03/12),500)</f>
        <v>29500</v>
      </c>
      <c r="K3" s="29">
        <f t="shared" ref="K3:K44" si="4">F3*3000</f>
        <v>1409100.0000000002</v>
      </c>
      <c r="L3" s="49" t="s">
        <v>27</v>
      </c>
    </row>
    <row r="4" spans="1:12" x14ac:dyDescent="0.25">
      <c r="A4" s="23">
        <v>2</v>
      </c>
      <c r="B4" s="24">
        <v>404</v>
      </c>
      <c r="C4" s="23">
        <v>4</v>
      </c>
      <c r="D4" s="23" t="s">
        <v>16</v>
      </c>
      <c r="E4" s="23">
        <v>461</v>
      </c>
      <c r="F4" s="25">
        <f t="shared" si="0"/>
        <v>507.1</v>
      </c>
      <c r="G4" s="70">
        <v>25500</v>
      </c>
      <c r="H4" s="27">
        <f t="shared" si="1"/>
        <v>11755500</v>
      </c>
      <c r="I4" s="27">
        <f t="shared" si="2"/>
        <v>12695940</v>
      </c>
      <c r="J4" s="28">
        <f t="shared" si="3"/>
        <v>31500</v>
      </c>
      <c r="K4" s="29">
        <f t="shared" si="4"/>
        <v>1521300</v>
      </c>
      <c r="L4" s="49" t="s">
        <v>27</v>
      </c>
    </row>
    <row r="5" spans="1:12" x14ac:dyDescent="0.25">
      <c r="A5" s="23">
        <v>3</v>
      </c>
      <c r="B5" s="24">
        <v>501</v>
      </c>
      <c r="C5" s="23">
        <v>5</v>
      </c>
      <c r="D5" s="23" t="s">
        <v>16</v>
      </c>
      <c r="E5" s="23">
        <v>426</v>
      </c>
      <c r="F5" s="25">
        <f t="shared" si="0"/>
        <v>468.6</v>
      </c>
      <c r="G5" s="70">
        <v>25580</v>
      </c>
      <c r="H5" s="27">
        <f t="shared" si="1"/>
        <v>10897080</v>
      </c>
      <c r="I5" s="27">
        <f>ROUND(H5*1.08,0)</f>
        <v>11768846</v>
      </c>
      <c r="J5" s="28">
        <f t="shared" si="3"/>
        <v>29500</v>
      </c>
      <c r="K5" s="29">
        <f t="shared" si="4"/>
        <v>1405800</v>
      </c>
      <c r="L5" s="49" t="s">
        <v>27</v>
      </c>
    </row>
    <row r="6" spans="1:12" x14ac:dyDescent="0.25">
      <c r="A6" s="23">
        <v>4</v>
      </c>
      <c r="B6" s="24">
        <v>502</v>
      </c>
      <c r="C6" s="23">
        <v>5</v>
      </c>
      <c r="D6" s="23" t="s">
        <v>5</v>
      </c>
      <c r="E6" s="23">
        <v>805</v>
      </c>
      <c r="F6" s="25">
        <f t="shared" si="0"/>
        <v>885.50000000000011</v>
      </c>
      <c r="G6" s="70">
        <v>25580</v>
      </c>
      <c r="H6" s="27">
        <f t="shared" si="1"/>
        <v>20591900</v>
      </c>
      <c r="I6" s="27">
        <f t="shared" ref="I6:I46" si="5">ROUND(H6*1.08,0)</f>
        <v>22239252</v>
      </c>
      <c r="J6" s="28">
        <f t="shared" si="3"/>
        <v>55500</v>
      </c>
      <c r="K6" s="29">
        <f t="shared" si="4"/>
        <v>2656500.0000000005</v>
      </c>
      <c r="L6" s="49" t="s">
        <v>27</v>
      </c>
    </row>
    <row r="7" spans="1:12" x14ac:dyDescent="0.25">
      <c r="A7" s="23">
        <v>5</v>
      </c>
      <c r="B7" s="24">
        <v>503</v>
      </c>
      <c r="C7" s="23">
        <v>5</v>
      </c>
      <c r="D7" s="23" t="s">
        <v>16</v>
      </c>
      <c r="E7" s="23">
        <v>427</v>
      </c>
      <c r="F7" s="25">
        <f t="shared" si="0"/>
        <v>469.70000000000005</v>
      </c>
      <c r="G7" s="70">
        <v>25580</v>
      </c>
      <c r="H7" s="27">
        <f t="shared" si="1"/>
        <v>10922660</v>
      </c>
      <c r="I7" s="27">
        <f t="shared" si="5"/>
        <v>11796473</v>
      </c>
      <c r="J7" s="28">
        <f t="shared" si="3"/>
        <v>29500</v>
      </c>
      <c r="K7" s="29">
        <f t="shared" si="4"/>
        <v>1409100.0000000002</v>
      </c>
      <c r="L7" s="49" t="s">
        <v>27</v>
      </c>
    </row>
    <row r="8" spans="1:12" x14ac:dyDescent="0.25">
      <c r="A8" s="23">
        <v>6</v>
      </c>
      <c r="B8" s="24">
        <v>504</v>
      </c>
      <c r="C8" s="23">
        <v>5</v>
      </c>
      <c r="D8" s="23" t="s">
        <v>16</v>
      </c>
      <c r="E8" s="23">
        <v>461</v>
      </c>
      <c r="F8" s="25">
        <f t="shared" si="0"/>
        <v>507.1</v>
      </c>
      <c r="G8" s="70">
        <v>25580</v>
      </c>
      <c r="H8" s="27">
        <f t="shared" si="1"/>
        <v>11792380</v>
      </c>
      <c r="I8" s="27">
        <f t="shared" si="5"/>
        <v>12735770</v>
      </c>
      <c r="J8" s="28">
        <f t="shared" si="3"/>
        <v>32000</v>
      </c>
      <c r="K8" s="29">
        <f t="shared" si="4"/>
        <v>1521300</v>
      </c>
      <c r="L8" s="49" t="s">
        <v>27</v>
      </c>
    </row>
    <row r="9" spans="1:12" x14ac:dyDescent="0.25">
      <c r="A9" s="23">
        <v>7</v>
      </c>
      <c r="B9" s="24">
        <v>505</v>
      </c>
      <c r="C9" s="23">
        <v>5</v>
      </c>
      <c r="D9" s="23" t="s">
        <v>16</v>
      </c>
      <c r="E9" s="23">
        <v>461</v>
      </c>
      <c r="F9" s="25">
        <f t="shared" si="0"/>
        <v>507.1</v>
      </c>
      <c r="G9" s="70">
        <v>25580</v>
      </c>
      <c r="H9" s="27">
        <f t="shared" si="1"/>
        <v>11792380</v>
      </c>
      <c r="I9" s="27">
        <f t="shared" si="5"/>
        <v>12735770</v>
      </c>
      <c r="J9" s="28">
        <f t="shared" si="3"/>
        <v>32000</v>
      </c>
      <c r="K9" s="29">
        <f t="shared" si="4"/>
        <v>1521300</v>
      </c>
      <c r="L9" s="49" t="s">
        <v>27</v>
      </c>
    </row>
    <row r="10" spans="1:12" x14ac:dyDescent="0.25">
      <c r="A10" s="23">
        <v>8</v>
      </c>
      <c r="B10" s="24">
        <v>506</v>
      </c>
      <c r="C10" s="23">
        <v>5</v>
      </c>
      <c r="D10" s="23" t="s">
        <v>16</v>
      </c>
      <c r="E10" s="23">
        <v>427</v>
      </c>
      <c r="F10" s="25">
        <f t="shared" si="0"/>
        <v>469.70000000000005</v>
      </c>
      <c r="G10" s="70">
        <v>25580</v>
      </c>
      <c r="H10" s="27">
        <f t="shared" si="1"/>
        <v>10922660</v>
      </c>
      <c r="I10" s="27">
        <f t="shared" si="5"/>
        <v>11796473</v>
      </c>
      <c r="J10" s="28">
        <f t="shared" si="3"/>
        <v>29500</v>
      </c>
      <c r="K10" s="29">
        <f t="shared" si="4"/>
        <v>1409100.0000000002</v>
      </c>
      <c r="L10" s="49" t="s">
        <v>27</v>
      </c>
    </row>
    <row r="11" spans="1:12" x14ac:dyDescent="0.25">
      <c r="A11" s="23">
        <v>9</v>
      </c>
      <c r="B11" s="24">
        <v>602</v>
      </c>
      <c r="C11" s="23">
        <v>6</v>
      </c>
      <c r="D11" s="23" t="s">
        <v>5</v>
      </c>
      <c r="E11" s="23">
        <v>805</v>
      </c>
      <c r="F11" s="25">
        <f t="shared" si="0"/>
        <v>885.50000000000011</v>
      </c>
      <c r="G11" s="70">
        <v>25660</v>
      </c>
      <c r="H11" s="27">
        <f t="shared" si="1"/>
        <v>20656300</v>
      </c>
      <c r="I11" s="27">
        <f t="shared" si="5"/>
        <v>22308804</v>
      </c>
      <c r="J11" s="28">
        <f t="shared" si="3"/>
        <v>56000</v>
      </c>
      <c r="K11" s="29">
        <f t="shared" si="4"/>
        <v>2656500.0000000005</v>
      </c>
      <c r="L11" s="49" t="s">
        <v>27</v>
      </c>
    </row>
    <row r="12" spans="1:12" x14ac:dyDescent="0.25">
      <c r="A12" s="23">
        <v>10</v>
      </c>
      <c r="B12" s="24">
        <v>702</v>
      </c>
      <c r="C12" s="23">
        <v>7</v>
      </c>
      <c r="D12" s="23" t="s">
        <v>5</v>
      </c>
      <c r="E12" s="23">
        <v>805</v>
      </c>
      <c r="F12" s="25">
        <f t="shared" si="0"/>
        <v>885.50000000000011</v>
      </c>
      <c r="G12" s="70">
        <v>25740</v>
      </c>
      <c r="H12" s="27">
        <f t="shared" si="1"/>
        <v>20720700</v>
      </c>
      <c r="I12" s="27">
        <f t="shared" si="5"/>
        <v>22378356</v>
      </c>
      <c r="J12" s="28">
        <f t="shared" si="3"/>
        <v>56000</v>
      </c>
      <c r="K12" s="29">
        <f t="shared" si="4"/>
        <v>2656500.0000000005</v>
      </c>
      <c r="L12" s="49" t="s">
        <v>27</v>
      </c>
    </row>
    <row r="13" spans="1:12" x14ac:dyDescent="0.25">
      <c r="A13" s="23">
        <v>11</v>
      </c>
      <c r="B13" s="24">
        <v>801</v>
      </c>
      <c r="C13" s="23">
        <v>8</v>
      </c>
      <c r="D13" s="23" t="s">
        <v>16</v>
      </c>
      <c r="E13" s="23">
        <v>426</v>
      </c>
      <c r="F13" s="25">
        <f t="shared" si="0"/>
        <v>468.6</v>
      </c>
      <c r="G13" s="70">
        <v>25820</v>
      </c>
      <c r="H13" s="27">
        <f t="shared" si="1"/>
        <v>10999320</v>
      </c>
      <c r="I13" s="27">
        <f t="shared" si="5"/>
        <v>11879266</v>
      </c>
      <c r="J13" s="28">
        <f t="shared" si="3"/>
        <v>29500</v>
      </c>
      <c r="K13" s="29">
        <f t="shared" si="4"/>
        <v>1405800</v>
      </c>
      <c r="L13" s="49" t="s">
        <v>27</v>
      </c>
    </row>
    <row r="14" spans="1:12" x14ac:dyDescent="0.25">
      <c r="A14" s="23">
        <v>12</v>
      </c>
      <c r="B14" s="24">
        <v>803</v>
      </c>
      <c r="C14" s="23">
        <v>8</v>
      </c>
      <c r="D14" s="23" t="s">
        <v>16</v>
      </c>
      <c r="E14" s="23">
        <v>427</v>
      </c>
      <c r="F14" s="25">
        <f t="shared" si="0"/>
        <v>469.70000000000005</v>
      </c>
      <c r="G14" s="70">
        <v>25820</v>
      </c>
      <c r="H14" s="27">
        <f t="shared" si="1"/>
        <v>11025140</v>
      </c>
      <c r="I14" s="27">
        <f t="shared" si="5"/>
        <v>11907151</v>
      </c>
      <c r="J14" s="28">
        <f t="shared" si="3"/>
        <v>30000</v>
      </c>
      <c r="K14" s="29">
        <f t="shared" si="4"/>
        <v>1409100.0000000002</v>
      </c>
      <c r="L14" s="49" t="s">
        <v>27</v>
      </c>
    </row>
    <row r="15" spans="1:12" x14ac:dyDescent="0.25">
      <c r="A15" s="23">
        <v>13</v>
      </c>
      <c r="B15" s="24">
        <v>804</v>
      </c>
      <c r="C15" s="23">
        <v>8</v>
      </c>
      <c r="D15" s="23" t="s">
        <v>16</v>
      </c>
      <c r="E15" s="23">
        <v>461</v>
      </c>
      <c r="F15" s="25">
        <f t="shared" si="0"/>
        <v>507.1</v>
      </c>
      <c r="G15" s="70">
        <v>25820</v>
      </c>
      <c r="H15" s="27">
        <f t="shared" si="1"/>
        <v>11903020</v>
      </c>
      <c r="I15" s="27">
        <f t="shared" si="5"/>
        <v>12855262</v>
      </c>
      <c r="J15" s="28">
        <f t="shared" si="3"/>
        <v>32000</v>
      </c>
      <c r="K15" s="29">
        <f t="shared" si="4"/>
        <v>1521300</v>
      </c>
      <c r="L15" s="49" t="s">
        <v>27</v>
      </c>
    </row>
    <row r="16" spans="1:12" x14ac:dyDescent="0.25">
      <c r="A16" s="23">
        <v>14</v>
      </c>
      <c r="B16" s="24">
        <v>805</v>
      </c>
      <c r="C16" s="23">
        <v>8</v>
      </c>
      <c r="D16" s="23" t="s">
        <v>16</v>
      </c>
      <c r="E16" s="23">
        <v>461</v>
      </c>
      <c r="F16" s="25">
        <f t="shared" si="0"/>
        <v>507.1</v>
      </c>
      <c r="G16" s="70">
        <v>25820</v>
      </c>
      <c r="H16" s="27">
        <f t="shared" si="1"/>
        <v>11903020</v>
      </c>
      <c r="I16" s="27">
        <f t="shared" si="5"/>
        <v>12855262</v>
      </c>
      <c r="J16" s="28">
        <f t="shared" si="3"/>
        <v>32000</v>
      </c>
      <c r="K16" s="29">
        <f t="shared" si="4"/>
        <v>1521300</v>
      </c>
      <c r="L16" s="49" t="s">
        <v>27</v>
      </c>
    </row>
    <row r="17" spans="1:12" x14ac:dyDescent="0.25">
      <c r="A17" s="23">
        <v>15</v>
      </c>
      <c r="B17" s="24">
        <v>901</v>
      </c>
      <c r="C17" s="23">
        <v>9</v>
      </c>
      <c r="D17" s="23" t="s">
        <v>16</v>
      </c>
      <c r="E17" s="23">
        <v>426</v>
      </c>
      <c r="F17" s="25">
        <f t="shared" si="0"/>
        <v>468.6</v>
      </c>
      <c r="G17" s="70">
        <v>25900</v>
      </c>
      <c r="H17" s="27">
        <f t="shared" si="1"/>
        <v>11033400</v>
      </c>
      <c r="I17" s="27">
        <f t="shared" si="5"/>
        <v>11916072</v>
      </c>
      <c r="J17" s="28">
        <f t="shared" si="3"/>
        <v>30000</v>
      </c>
      <c r="K17" s="29">
        <f t="shared" si="4"/>
        <v>1405800</v>
      </c>
      <c r="L17" s="49" t="s">
        <v>27</v>
      </c>
    </row>
    <row r="18" spans="1:12" x14ac:dyDescent="0.25">
      <c r="A18" s="23">
        <v>16</v>
      </c>
      <c r="B18" s="24">
        <v>903</v>
      </c>
      <c r="C18" s="23">
        <v>9</v>
      </c>
      <c r="D18" s="23" t="s">
        <v>16</v>
      </c>
      <c r="E18" s="23">
        <v>427</v>
      </c>
      <c r="F18" s="25">
        <f t="shared" si="0"/>
        <v>469.70000000000005</v>
      </c>
      <c r="G18" s="70">
        <v>25900</v>
      </c>
      <c r="H18" s="27">
        <f t="shared" si="1"/>
        <v>11059300</v>
      </c>
      <c r="I18" s="27">
        <f t="shared" si="5"/>
        <v>11944044</v>
      </c>
      <c r="J18" s="28">
        <f t="shared" si="3"/>
        <v>30000</v>
      </c>
      <c r="K18" s="29">
        <f t="shared" si="4"/>
        <v>1409100.0000000002</v>
      </c>
      <c r="L18" s="49" t="s">
        <v>27</v>
      </c>
    </row>
    <row r="19" spans="1:12" x14ac:dyDescent="0.25">
      <c r="A19" s="23">
        <v>17</v>
      </c>
      <c r="B19" s="24">
        <v>904</v>
      </c>
      <c r="C19" s="23">
        <v>9</v>
      </c>
      <c r="D19" s="23" t="s">
        <v>16</v>
      </c>
      <c r="E19" s="23">
        <v>461</v>
      </c>
      <c r="F19" s="25">
        <f t="shared" si="0"/>
        <v>507.1</v>
      </c>
      <c r="G19" s="70">
        <v>25900</v>
      </c>
      <c r="H19" s="27">
        <f t="shared" si="1"/>
        <v>11939900</v>
      </c>
      <c r="I19" s="27">
        <f t="shared" si="5"/>
        <v>12895092</v>
      </c>
      <c r="J19" s="28">
        <f t="shared" si="3"/>
        <v>32000</v>
      </c>
      <c r="K19" s="29">
        <f t="shared" si="4"/>
        <v>1521300</v>
      </c>
      <c r="L19" s="49" t="s">
        <v>27</v>
      </c>
    </row>
    <row r="20" spans="1:12" x14ac:dyDescent="0.25">
      <c r="A20" s="23">
        <v>18</v>
      </c>
      <c r="B20" s="24">
        <v>905</v>
      </c>
      <c r="C20" s="23">
        <v>9</v>
      </c>
      <c r="D20" s="23" t="s">
        <v>16</v>
      </c>
      <c r="E20" s="23">
        <v>461</v>
      </c>
      <c r="F20" s="25">
        <f t="shared" si="0"/>
        <v>507.1</v>
      </c>
      <c r="G20" s="70">
        <v>25900</v>
      </c>
      <c r="H20" s="27">
        <f t="shared" si="1"/>
        <v>11939900</v>
      </c>
      <c r="I20" s="27">
        <f t="shared" si="5"/>
        <v>12895092</v>
      </c>
      <c r="J20" s="28">
        <f t="shared" si="3"/>
        <v>32000</v>
      </c>
      <c r="K20" s="29">
        <f t="shared" si="4"/>
        <v>1521300</v>
      </c>
      <c r="L20" s="49" t="s">
        <v>27</v>
      </c>
    </row>
    <row r="21" spans="1:12" x14ac:dyDescent="0.25">
      <c r="A21" s="23">
        <v>19</v>
      </c>
      <c r="B21" s="24">
        <v>906</v>
      </c>
      <c r="C21" s="23">
        <v>9</v>
      </c>
      <c r="D21" s="23" t="s">
        <v>16</v>
      </c>
      <c r="E21" s="23">
        <v>427</v>
      </c>
      <c r="F21" s="25">
        <f t="shared" si="0"/>
        <v>469.70000000000005</v>
      </c>
      <c r="G21" s="70">
        <v>25900</v>
      </c>
      <c r="H21" s="27">
        <f t="shared" si="1"/>
        <v>11059300</v>
      </c>
      <c r="I21" s="27">
        <f t="shared" si="5"/>
        <v>11944044</v>
      </c>
      <c r="J21" s="28">
        <f t="shared" si="3"/>
        <v>30000</v>
      </c>
      <c r="K21" s="29">
        <f t="shared" si="4"/>
        <v>1409100.0000000002</v>
      </c>
      <c r="L21" s="49" t="s">
        <v>27</v>
      </c>
    </row>
    <row r="22" spans="1:12" x14ac:dyDescent="0.25">
      <c r="A22" s="23">
        <v>20</v>
      </c>
      <c r="B22" s="24">
        <v>1001</v>
      </c>
      <c r="C22" s="23">
        <v>10</v>
      </c>
      <c r="D22" s="23" t="s">
        <v>16</v>
      </c>
      <c r="E22" s="23">
        <v>426</v>
      </c>
      <c r="F22" s="25">
        <f t="shared" si="0"/>
        <v>468.6</v>
      </c>
      <c r="G22" s="70">
        <v>25980</v>
      </c>
      <c r="H22" s="27">
        <f t="shared" si="1"/>
        <v>11067480</v>
      </c>
      <c r="I22" s="27">
        <f t="shared" si="5"/>
        <v>11952878</v>
      </c>
      <c r="J22" s="28">
        <f t="shared" si="3"/>
        <v>30000</v>
      </c>
      <c r="K22" s="29">
        <f t="shared" si="4"/>
        <v>1405800</v>
      </c>
      <c r="L22" s="49" t="s">
        <v>27</v>
      </c>
    </row>
    <row r="23" spans="1:12" x14ac:dyDescent="0.25">
      <c r="A23" s="23">
        <v>21</v>
      </c>
      <c r="B23" s="24">
        <v>1003</v>
      </c>
      <c r="C23" s="23">
        <v>10</v>
      </c>
      <c r="D23" s="23" t="s">
        <v>16</v>
      </c>
      <c r="E23" s="23">
        <v>427</v>
      </c>
      <c r="F23" s="25">
        <f t="shared" si="0"/>
        <v>469.70000000000005</v>
      </c>
      <c r="G23" s="70">
        <v>25980</v>
      </c>
      <c r="H23" s="27">
        <f t="shared" si="1"/>
        <v>11093460</v>
      </c>
      <c r="I23" s="27">
        <f t="shared" si="5"/>
        <v>11980937</v>
      </c>
      <c r="J23" s="28">
        <f t="shared" si="3"/>
        <v>30000</v>
      </c>
      <c r="K23" s="29">
        <f t="shared" si="4"/>
        <v>1409100.0000000002</v>
      </c>
      <c r="L23" s="49" t="s">
        <v>27</v>
      </c>
    </row>
    <row r="24" spans="1:12" x14ac:dyDescent="0.25">
      <c r="A24" s="23">
        <v>22</v>
      </c>
      <c r="B24" s="24">
        <v>1004</v>
      </c>
      <c r="C24" s="23">
        <v>10</v>
      </c>
      <c r="D24" s="23" t="s">
        <v>16</v>
      </c>
      <c r="E24" s="23">
        <v>461</v>
      </c>
      <c r="F24" s="25">
        <f t="shared" si="0"/>
        <v>507.1</v>
      </c>
      <c r="G24" s="70">
        <v>25980</v>
      </c>
      <c r="H24" s="27">
        <f t="shared" si="1"/>
        <v>11976780</v>
      </c>
      <c r="I24" s="27">
        <f t="shared" si="5"/>
        <v>12934922</v>
      </c>
      <c r="J24" s="28">
        <f t="shared" si="3"/>
        <v>32500</v>
      </c>
      <c r="K24" s="29">
        <f t="shared" si="4"/>
        <v>1521300</v>
      </c>
      <c r="L24" s="49" t="s">
        <v>27</v>
      </c>
    </row>
    <row r="25" spans="1:12" x14ac:dyDescent="0.25">
      <c r="A25" s="23">
        <v>23</v>
      </c>
      <c r="B25" s="24">
        <v>1005</v>
      </c>
      <c r="C25" s="23">
        <v>10</v>
      </c>
      <c r="D25" s="23" t="s">
        <v>16</v>
      </c>
      <c r="E25" s="23">
        <v>461</v>
      </c>
      <c r="F25" s="25">
        <f t="shared" si="0"/>
        <v>507.1</v>
      </c>
      <c r="G25" s="70">
        <v>25980</v>
      </c>
      <c r="H25" s="27">
        <f t="shared" si="1"/>
        <v>11976780</v>
      </c>
      <c r="I25" s="27">
        <f t="shared" si="5"/>
        <v>12934922</v>
      </c>
      <c r="J25" s="28">
        <f t="shared" si="3"/>
        <v>32500</v>
      </c>
      <c r="K25" s="29">
        <f t="shared" si="4"/>
        <v>1521300</v>
      </c>
      <c r="L25" s="49" t="s">
        <v>27</v>
      </c>
    </row>
    <row r="26" spans="1:12" x14ac:dyDescent="0.25">
      <c r="A26" s="23">
        <v>24</v>
      </c>
      <c r="B26" s="24">
        <v>1006</v>
      </c>
      <c r="C26" s="23">
        <v>10</v>
      </c>
      <c r="D26" s="23" t="s">
        <v>16</v>
      </c>
      <c r="E26" s="23">
        <v>427</v>
      </c>
      <c r="F26" s="25">
        <f t="shared" si="0"/>
        <v>469.70000000000005</v>
      </c>
      <c r="G26" s="70">
        <v>25980</v>
      </c>
      <c r="H26" s="27">
        <f t="shared" si="1"/>
        <v>11093460</v>
      </c>
      <c r="I26" s="27">
        <f t="shared" si="5"/>
        <v>11980937</v>
      </c>
      <c r="J26" s="28">
        <f t="shared" si="3"/>
        <v>30000</v>
      </c>
      <c r="K26" s="29">
        <f t="shared" si="4"/>
        <v>1409100.0000000002</v>
      </c>
      <c r="L26" s="49" t="s">
        <v>27</v>
      </c>
    </row>
    <row r="27" spans="1:12" x14ac:dyDescent="0.25">
      <c r="A27" s="23">
        <v>25</v>
      </c>
      <c r="B27" s="24">
        <v>1101</v>
      </c>
      <c r="C27" s="23">
        <v>11</v>
      </c>
      <c r="D27" s="23" t="s">
        <v>16</v>
      </c>
      <c r="E27" s="23">
        <v>426</v>
      </c>
      <c r="F27" s="25">
        <f t="shared" si="0"/>
        <v>468.6</v>
      </c>
      <c r="G27" s="70">
        <v>26060</v>
      </c>
      <c r="H27" s="27">
        <f t="shared" si="1"/>
        <v>11101560</v>
      </c>
      <c r="I27" s="27">
        <f t="shared" si="5"/>
        <v>11989685</v>
      </c>
      <c r="J27" s="28">
        <f t="shared" si="3"/>
        <v>30000</v>
      </c>
      <c r="K27" s="29">
        <f t="shared" si="4"/>
        <v>1405800</v>
      </c>
      <c r="L27" s="49" t="s">
        <v>27</v>
      </c>
    </row>
    <row r="28" spans="1:12" x14ac:dyDescent="0.25">
      <c r="A28" s="23">
        <v>26</v>
      </c>
      <c r="B28" s="24">
        <v>1103</v>
      </c>
      <c r="C28" s="23">
        <v>11</v>
      </c>
      <c r="D28" s="23" t="s">
        <v>16</v>
      </c>
      <c r="E28" s="23">
        <v>427</v>
      </c>
      <c r="F28" s="25">
        <f t="shared" si="0"/>
        <v>469.70000000000005</v>
      </c>
      <c r="G28" s="70">
        <v>26060</v>
      </c>
      <c r="H28" s="27">
        <f t="shared" si="1"/>
        <v>11127620</v>
      </c>
      <c r="I28" s="27">
        <f t="shared" si="5"/>
        <v>12017830</v>
      </c>
      <c r="J28" s="28">
        <f t="shared" si="3"/>
        <v>30000</v>
      </c>
      <c r="K28" s="29">
        <f t="shared" si="4"/>
        <v>1409100.0000000002</v>
      </c>
      <c r="L28" s="49" t="s">
        <v>27</v>
      </c>
    </row>
    <row r="29" spans="1:12" x14ac:dyDescent="0.25">
      <c r="A29" s="23">
        <v>27</v>
      </c>
      <c r="B29" s="24">
        <v>1104</v>
      </c>
      <c r="C29" s="23">
        <v>11</v>
      </c>
      <c r="D29" s="23" t="s">
        <v>16</v>
      </c>
      <c r="E29" s="23">
        <v>461</v>
      </c>
      <c r="F29" s="25">
        <f t="shared" si="0"/>
        <v>507.1</v>
      </c>
      <c r="G29" s="70">
        <v>26060</v>
      </c>
      <c r="H29" s="27">
        <f t="shared" si="1"/>
        <v>12013660</v>
      </c>
      <c r="I29" s="27">
        <f t="shared" si="5"/>
        <v>12974753</v>
      </c>
      <c r="J29" s="28">
        <f t="shared" si="3"/>
        <v>32500</v>
      </c>
      <c r="K29" s="29">
        <f t="shared" si="4"/>
        <v>1521300</v>
      </c>
      <c r="L29" s="49" t="s">
        <v>27</v>
      </c>
    </row>
    <row r="30" spans="1:12" x14ac:dyDescent="0.25">
      <c r="A30" s="23">
        <v>28</v>
      </c>
      <c r="B30" s="24">
        <v>1105</v>
      </c>
      <c r="C30" s="23">
        <v>11</v>
      </c>
      <c r="D30" s="23" t="s">
        <v>16</v>
      </c>
      <c r="E30" s="23">
        <v>461</v>
      </c>
      <c r="F30" s="25">
        <f t="shared" si="0"/>
        <v>507.1</v>
      </c>
      <c r="G30" s="70">
        <v>26060</v>
      </c>
      <c r="H30" s="27">
        <f t="shared" si="1"/>
        <v>12013660</v>
      </c>
      <c r="I30" s="27">
        <f t="shared" si="5"/>
        <v>12974753</v>
      </c>
      <c r="J30" s="28">
        <f t="shared" si="3"/>
        <v>32500</v>
      </c>
      <c r="K30" s="29">
        <f t="shared" si="4"/>
        <v>1521300</v>
      </c>
      <c r="L30" s="49" t="s">
        <v>27</v>
      </c>
    </row>
    <row r="31" spans="1:12" x14ac:dyDescent="0.25">
      <c r="A31" s="23">
        <v>29</v>
      </c>
      <c r="B31" s="24">
        <v>1106</v>
      </c>
      <c r="C31" s="23">
        <v>11</v>
      </c>
      <c r="D31" s="23" t="s">
        <v>16</v>
      </c>
      <c r="E31" s="23">
        <v>427</v>
      </c>
      <c r="F31" s="25">
        <f t="shared" si="0"/>
        <v>469.70000000000005</v>
      </c>
      <c r="G31" s="70">
        <v>26060</v>
      </c>
      <c r="H31" s="27">
        <f t="shared" si="1"/>
        <v>11127620</v>
      </c>
      <c r="I31" s="27">
        <f t="shared" si="5"/>
        <v>12017830</v>
      </c>
      <c r="J31" s="28">
        <f t="shared" si="3"/>
        <v>30000</v>
      </c>
      <c r="K31" s="29">
        <f t="shared" si="4"/>
        <v>1409100.0000000002</v>
      </c>
      <c r="L31" s="49" t="s">
        <v>27</v>
      </c>
    </row>
    <row r="32" spans="1:12" x14ac:dyDescent="0.25">
      <c r="A32" s="23">
        <v>30</v>
      </c>
      <c r="B32" s="24">
        <v>1201</v>
      </c>
      <c r="C32" s="23">
        <v>12</v>
      </c>
      <c r="D32" s="23" t="s">
        <v>16</v>
      </c>
      <c r="E32" s="23">
        <v>426</v>
      </c>
      <c r="F32" s="25">
        <f t="shared" si="0"/>
        <v>468.6</v>
      </c>
      <c r="G32" s="70">
        <v>26140</v>
      </c>
      <c r="H32" s="27">
        <f t="shared" si="1"/>
        <v>11135640</v>
      </c>
      <c r="I32" s="27">
        <f t="shared" si="5"/>
        <v>12026491</v>
      </c>
      <c r="J32" s="28">
        <f t="shared" si="3"/>
        <v>30000</v>
      </c>
      <c r="K32" s="29">
        <f t="shared" si="4"/>
        <v>1405800</v>
      </c>
      <c r="L32" s="49" t="s">
        <v>27</v>
      </c>
    </row>
    <row r="33" spans="1:12" x14ac:dyDescent="0.25">
      <c r="A33" s="23">
        <v>31</v>
      </c>
      <c r="B33" s="24">
        <v>1203</v>
      </c>
      <c r="C33" s="23">
        <v>12</v>
      </c>
      <c r="D33" s="23" t="s">
        <v>16</v>
      </c>
      <c r="E33" s="23">
        <v>427</v>
      </c>
      <c r="F33" s="25">
        <f t="shared" si="0"/>
        <v>469.70000000000005</v>
      </c>
      <c r="G33" s="70">
        <v>26140</v>
      </c>
      <c r="H33" s="27">
        <f t="shared" si="1"/>
        <v>11161780</v>
      </c>
      <c r="I33" s="27">
        <f t="shared" si="5"/>
        <v>12054722</v>
      </c>
      <c r="J33" s="28">
        <f t="shared" si="3"/>
        <v>30000</v>
      </c>
      <c r="K33" s="29">
        <f t="shared" si="4"/>
        <v>1409100.0000000002</v>
      </c>
      <c r="L33" s="49" t="s">
        <v>27</v>
      </c>
    </row>
    <row r="34" spans="1:12" x14ac:dyDescent="0.25">
      <c r="A34" s="23">
        <v>32</v>
      </c>
      <c r="B34" s="24">
        <v>1204</v>
      </c>
      <c r="C34" s="23">
        <v>12</v>
      </c>
      <c r="D34" s="23" t="s">
        <v>16</v>
      </c>
      <c r="E34" s="23">
        <v>461</v>
      </c>
      <c r="F34" s="25">
        <f t="shared" si="0"/>
        <v>507.1</v>
      </c>
      <c r="G34" s="70">
        <v>26140</v>
      </c>
      <c r="H34" s="27">
        <f t="shared" si="1"/>
        <v>12050540</v>
      </c>
      <c r="I34" s="27">
        <f t="shared" si="5"/>
        <v>13014583</v>
      </c>
      <c r="J34" s="28">
        <f t="shared" si="3"/>
        <v>32500</v>
      </c>
      <c r="K34" s="29">
        <f t="shared" si="4"/>
        <v>1521300</v>
      </c>
      <c r="L34" s="49" t="s">
        <v>27</v>
      </c>
    </row>
    <row r="35" spans="1:12" x14ac:dyDescent="0.25">
      <c r="A35" s="23">
        <v>33</v>
      </c>
      <c r="B35" s="24">
        <v>1205</v>
      </c>
      <c r="C35" s="23">
        <v>12</v>
      </c>
      <c r="D35" s="23" t="s">
        <v>16</v>
      </c>
      <c r="E35" s="23">
        <v>461</v>
      </c>
      <c r="F35" s="25">
        <f t="shared" si="0"/>
        <v>507.1</v>
      </c>
      <c r="G35" s="70">
        <v>26140</v>
      </c>
      <c r="H35" s="27">
        <f t="shared" si="1"/>
        <v>12050540</v>
      </c>
      <c r="I35" s="27">
        <f t="shared" si="5"/>
        <v>13014583</v>
      </c>
      <c r="J35" s="28">
        <f t="shared" si="3"/>
        <v>32500</v>
      </c>
      <c r="K35" s="29">
        <f t="shared" si="4"/>
        <v>1521300</v>
      </c>
      <c r="L35" s="49" t="s">
        <v>27</v>
      </c>
    </row>
    <row r="36" spans="1:12" x14ac:dyDescent="0.25">
      <c r="A36" s="23">
        <v>34</v>
      </c>
      <c r="B36" s="24">
        <v>1206</v>
      </c>
      <c r="C36" s="23">
        <v>12</v>
      </c>
      <c r="D36" s="23" t="s">
        <v>16</v>
      </c>
      <c r="E36" s="23">
        <v>427</v>
      </c>
      <c r="F36" s="25">
        <f t="shared" si="0"/>
        <v>469.70000000000005</v>
      </c>
      <c r="G36" s="70">
        <v>26140</v>
      </c>
      <c r="H36" s="27">
        <f t="shared" si="1"/>
        <v>11161780</v>
      </c>
      <c r="I36" s="27">
        <f t="shared" si="5"/>
        <v>12054722</v>
      </c>
      <c r="J36" s="28">
        <f t="shared" si="3"/>
        <v>30000</v>
      </c>
      <c r="K36" s="29">
        <f t="shared" si="4"/>
        <v>1409100.0000000002</v>
      </c>
      <c r="L36" s="49" t="s">
        <v>27</v>
      </c>
    </row>
    <row r="37" spans="1:12" x14ac:dyDescent="0.25">
      <c r="A37" s="23">
        <v>35</v>
      </c>
      <c r="B37" s="24">
        <v>1301</v>
      </c>
      <c r="C37" s="23">
        <v>13</v>
      </c>
      <c r="D37" s="23" t="s">
        <v>16</v>
      </c>
      <c r="E37" s="23">
        <v>426</v>
      </c>
      <c r="F37" s="25">
        <f t="shared" si="0"/>
        <v>468.6</v>
      </c>
      <c r="G37" s="70">
        <v>26220</v>
      </c>
      <c r="H37" s="27">
        <f t="shared" si="1"/>
        <v>11169720</v>
      </c>
      <c r="I37" s="27">
        <f t="shared" si="5"/>
        <v>12063298</v>
      </c>
      <c r="J37" s="28">
        <f t="shared" si="3"/>
        <v>30000</v>
      </c>
      <c r="K37" s="29">
        <f t="shared" si="4"/>
        <v>1405800</v>
      </c>
      <c r="L37" s="49" t="s">
        <v>27</v>
      </c>
    </row>
    <row r="38" spans="1:12" x14ac:dyDescent="0.25">
      <c r="A38" s="23">
        <v>36</v>
      </c>
      <c r="B38" s="24">
        <v>1303</v>
      </c>
      <c r="C38" s="23">
        <v>13</v>
      </c>
      <c r="D38" s="23" t="s">
        <v>16</v>
      </c>
      <c r="E38" s="23">
        <v>427</v>
      </c>
      <c r="F38" s="25">
        <f t="shared" si="0"/>
        <v>469.70000000000005</v>
      </c>
      <c r="G38" s="70">
        <v>26220</v>
      </c>
      <c r="H38" s="27">
        <f t="shared" si="1"/>
        <v>11195940</v>
      </c>
      <c r="I38" s="27">
        <f t="shared" si="5"/>
        <v>12091615</v>
      </c>
      <c r="J38" s="28">
        <f t="shared" si="3"/>
        <v>30000</v>
      </c>
      <c r="K38" s="29">
        <f t="shared" si="4"/>
        <v>1409100.0000000002</v>
      </c>
      <c r="L38" s="49" t="s">
        <v>27</v>
      </c>
    </row>
    <row r="39" spans="1:12" x14ac:dyDescent="0.25">
      <c r="A39" s="23">
        <v>37</v>
      </c>
      <c r="B39" s="24">
        <v>1304</v>
      </c>
      <c r="C39" s="23">
        <v>13</v>
      </c>
      <c r="D39" s="23" t="s">
        <v>16</v>
      </c>
      <c r="E39" s="23">
        <v>461</v>
      </c>
      <c r="F39" s="25">
        <f t="shared" si="0"/>
        <v>507.1</v>
      </c>
      <c r="G39" s="70">
        <v>26220</v>
      </c>
      <c r="H39" s="27">
        <f t="shared" si="1"/>
        <v>12087420</v>
      </c>
      <c r="I39" s="27">
        <f t="shared" si="5"/>
        <v>13054414</v>
      </c>
      <c r="J39" s="28">
        <f t="shared" si="3"/>
        <v>32500</v>
      </c>
      <c r="K39" s="29">
        <f t="shared" si="4"/>
        <v>1521300</v>
      </c>
      <c r="L39" s="49" t="s">
        <v>27</v>
      </c>
    </row>
    <row r="40" spans="1:12" x14ac:dyDescent="0.25">
      <c r="A40" s="23">
        <v>38</v>
      </c>
      <c r="B40" s="24">
        <v>1305</v>
      </c>
      <c r="C40" s="23">
        <v>13</v>
      </c>
      <c r="D40" s="23" t="s">
        <v>16</v>
      </c>
      <c r="E40" s="23">
        <v>461</v>
      </c>
      <c r="F40" s="25">
        <f t="shared" si="0"/>
        <v>507.1</v>
      </c>
      <c r="G40" s="70">
        <v>26220</v>
      </c>
      <c r="H40" s="27">
        <f t="shared" si="1"/>
        <v>12087420</v>
      </c>
      <c r="I40" s="27">
        <f t="shared" si="5"/>
        <v>13054414</v>
      </c>
      <c r="J40" s="28">
        <f t="shared" si="3"/>
        <v>32500</v>
      </c>
      <c r="K40" s="29">
        <f t="shared" si="4"/>
        <v>1521300</v>
      </c>
      <c r="L40" s="49" t="s">
        <v>27</v>
      </c>
    </row>
    <row r="41" spans="1:12" x14ac:dyDescent="0.25">
      <c r="A41" s="23">
        <v>39</v>
      </c>
      <c r="B41" s="24">
        <v>1306</v>
      </c>
      <c r="C41" s="23">
        <v>13</v>
      </c>
      <c r="D41" s="23" t="s">
        <v>16</v>
      </c>
      <c r="E41" s="23">
        <v>427</v>
      </c>
      <c r="F41" s="25">
        <f t="shared" si="0"/>
        <v>469.70000000000005</v>
      </c>
      <c r="G41" s="70">
        <v>26220</v>
      </c>
      <c r="H41" s="27">
        <f t="shared" si="1"/>
        <v>11195940</v>
      </c>
      <c r="I41" s="27">
        <f t="shared" si="5"/>
        <v>12091615</v>
      </c>
      <c r="J41" s="28">
        <f t="shared" si="3"/>
        <v>30000</v>
      </c>
      <c r="K41" s="29">
        <f t="shared" si="4"/>
        <v>1409100.0000000002</v>
      </c>
      <c r="L41" s="49" t="s">
        <v>27</v>
      </c>
    </row>
    <row r="42" spans="1:12" x14ac:dyDescent="0.25">
      <c r="A42" s="23">
        <v>40</v>
      </c>
      <c r="B42" s="24">
        <v>1401</v>
      </c>
      <c r="C42" s="23">
        <v>14</v>
      </c>
      <c r="D42" s="23" t="s">
        <v>16</v>
      </c>
      <c r="E42" s="23">
        <v>426</v>
      </c>
      <c r="F42" s="25">
        <f t="shared" si="0"/>
        <v>468.6</v>
      </c>
      <c r="G42" s="70">
        <v>26300</v>
      </c>
      <c r="H42" s="27">
        <f t="shared" si="1"/>
        <v>11203800</v>
      </c>
      <c r="I42" s="27">
        <f t="shared" si="5"/>
        <v>12100104</v>
      </c>
      <c r="J42" s="28">
        <f t="shared" si="3"/>
        <v>30500</v>
      </c>
      <c r="K42" s="29">
        <f t="shared" si="4"/>
        <v>1405800</v>
      </c>
      <c r="L42" s="49" t="s">
        <v>27</v>
      </c>
    </row>
    <row r="43" spans="1:12" x14ac:dyDescent="0.25">
      <c r="A43" s="23">
        <v>41</v>
      </c>
      <c r="B43" s="24">
        <v>1403</v>
      </c>
      <c r="C43" s="23">
        <v>14</v>
      </c>
      <c r="D43" s="23" t="s">
        <v>16</v>
      </c>
      <c r="E43" s="23">
        <v>427</v>
      </c>
      <c r="F43" s="25">
        <f t="shared" si="0"/>
        <v>469.70000000000005</v>
      </c>
      <c r="G43" s="70">
        <v>26300</v>
      </c>
      <c r="H43" s="27">
        <f t="shared" si="1"/>
        <v>11230100</v>
      </c>
      <c r="I43" s="27">
        <f t="shared" si="5"/>
        <v>12128508</v>
      </c>
      <c r="J43" s="28">
        <f t="shared" si="3"/>
        <v>30500</v>
      </c>
      <c r="K43" s="29">
        <f t="shared" si="4"/>
        <v>1409100.0000000002</v>
      </c>
      <c r="L43" s="49" t="s">
        <v>27</v>
      </c>
    </row>
    <row r="44" spans="1:12" x14ac:dyDescent="0.25">
      <c r="A44" s="23">
        <v>42</v>
      </c>
      <c r="B44" s="24">
        <v>1404</v>
      </c>
      <c r="C44" s="23">
        <v>14</v>
      </c>
      <c r="D44" s="23" t="s">
        <v>16</v>
      </c>
      <c r="E44" s="23">
        <v>461</v>
      </c>
      <c r="F44" s="25">
        <f t="shared" si="0"/>
        <v>507.1</v>
      </c>
      <c r="G44" s="70">
        <v>26300</v>
      </c>
      <c r="H44" s="27">
        <f t="shared" si="1"/>
        <v>12124300</v>
      </c>
      <c r="I44" s="27">
        <f t="shared" si="5"/>
        <v>13094244</v>
      </c>
      <c r="J44" s="28">
        <f t="shared" si="3"/>
        <v>32500</v>
      </c>
      <c r="K44" s="29">
        <f t="shared" si="4"/>
        <v>1521300</v>
      </c>
      <c r="L44" s="49" t="s">
        <v>27</v>
      </c>
    </row>
    <row r="45" spans="1:12" x14ac:dyDescent="0.25">
      <c r="A45" s="23">
        <v>43</v>
      </c>
      <c r="B45" s="24">
        <v>1405</v>
      </c>
      <c r="C45" s="23">
        <v>14</v>
      </c>
      <c r="D45" s="23" t="s">
        <v>16</v>
      </c>
      <c r="E45" s="23">
        <v>461</v>
      </c>
      <c r="F45" s="25">
        <f t="shared" si="0"/>
        <v>507.1</v>
      </c>
      <c r="G45" s="70">
        <v>26300</v>
      </c>
      <c r="H45" s="27">
        <f t="shared" si="1"/>
        <v>12124300</v>
      </c>
      <c r="I45" s="27">
        <f t="shared" si="5"/>
        <v>13094244</v>
      </c>
      <c r="J45" s="28">
        <f t="shared" si="3"/>
        <v>32500</v>
      </c>
      <c r="K45" s="29">
        <f t="shared" ref="K45:K46" si="6">F45*3000</f>
        <v>1521300</v>
      </c>
      <c r="L45" s="49" t="s">
        <v>27</v>
      </c>
    </row>
    <row r="46" spans="1:12" x14ac:dyDescent="0.25">
      <c r="A46" s="23">
        <v>44</v>
      </c>
      <c r="B46" s="24">
        <v>1406</v>
      </c>
      <c r="C46" s="23">
        <v>14</v>
      </c>
      <c r="D46" s="23" t="s">
        <v>16</v>
      </c>
      <c r="E46" s="23">
        <v>427</v>
      </c>
      <c r="F46" s="25">
        <f t="shared" si="0"/>
        <v>469.70000000000005</v>
      </c>
      <c r="G46" s="70">
        <v>26300</v>
      </c>
      <c r="H46" s="27">
        <f t="shared" si="1"/>
        <v>11230100</v>
      </c>
      <c r="I46" s="27">
        <f t="shared" si="5"/>
        <v>12128508</v>
      </c>
      <c r="J46" s="28">
        <f t="shared" ref="J46" si="7">MROUND((I46*0.03/12),500)</f>
        <v>30500</v>
      </c>
      <c r="K46" s="29">
        <f t="shared" si="6"/>
        <v>1409100.0000000002</v>
      </c>
      <c r="L46" s="49" t="s">
        <v>27</v>
      </c>
    </row>
    <row r="47" spans="1:12" x14ac:dyDescent="0.25">
      <c r="A47" s="31" t="s">
        <v>4</v>
      </c>
      <c r="B47" s="32"/>
      <c r="C47" s="32"/>
      <c r="D47" s="33"/>
      <c r="E47" s="34">
        <f>SUM(E3:E46)</f>
        <v>20492</v>
      </c>
      <c r="F47" s="34">
        <f>SUM(F3:F46)</f>
        <v>22541.200000000001</v>
      </c>
      <c r="G47" s="35"/>
      <c r="H47" s="36">
        <f>SUM(H3:H46)</f>
        <v>531603760</v>
      </c>
      <c r="I47" s="36">
        <f>SUM(I3:I46)</f>
        <v>574132061</v>
      </c>
      <c r="J47" s="37"/>
      <c r="K47" s="38">
        <f>SUM(K3:K46)</f>
        <v>67623600</v>
      </c>
    </row>
    <row r="50" spans="1:12" ht="23.25" x14ac:dyDescent="0.35">
      <c r="A50" s="48" t="s">
        <v>20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2" ht="54.75" customHeight="1" x14ac:dyDescent="0.25">
      <c r="A51" s="17" t="s">
        <v>1</v>
      </c>
      <c r="B51" s="18" t="s">
        <v>0</v>
      </c>
      <c r="C51" s="19" t="s">
        <v>3</v>
      </c>
      <c r="D51" s="19" t="s">
        <v>2</v>
      </c>
      <c r="E51" s="19" t="s">
        <v>25</v>
      </c>
      <c r="F51" s="19" t="s">
        <v>17</v>
      </c>
      <c r="G51" s="20" t="s">
        <v>32</v>
      </c>
      <c r="H51" s="21" t="s">
        <v>33</v>
      </c>
      <c r="I51" s="22" t="s">
        <v>34</v>
      </c>
      <c r="J51" s="22" t="s">
        <v>35</v>
      </c>
      <c r="K51" s="22" t="s">
        <v>36</v>
      </c>
      <c r="L51" s="22" t="s">
        <v>26</v>
      </c>
    </row>
    <row r="52" spans="1:12" x14ac:dyDescent="0.25">
      <c r="A52" s="23">
        <v>45</v>
      </c>
      <c r="B52" s="24">
        <v>1501</v>
      </c>
      <c r="C52" s="23">
        <v>15</v>
      </c>
      <c r="D52" s="23" t="s">
        <v>16</v>
      </c>
      <c r="E52" s="23">
        <v>426</v>
      </c>
      <c r="F52" s="25">
        <f t="shared" ref="F52:F76" si="8">E52*1.1</f>
        <v>468.6</v>
      </c>
      <c r="G52" s="26">
        <v>26380</v>
      </c>
      <c r="H52" s="27">
        <f t="shared" ref="H52" si="9">E52*G52</f>
        <v>11237880</v>
      </c>
      <c r="I52" s="27">
        <f>ROUND(H52*1.08,0)</f>
        <v>12136910</v>
      </c>
      <c r="J52" s="28">
        <f>MROUND((I52*0.03/12),500)</f>
        <v>30500</v>
      </c>
      <c r="K52" s="29">
        <f t="shared" ref="K52:K76" si="10">F52*3000</f>
        <v>1405800</v>
      </c>
      <c r="L52" s="30" t="s">
        <v>27</v>
      </c>
    </row>
    <row r="53" spans="1:12" x14ac:dyDescent="0.25">
      <c r="A53" s="23">
        <v>46</v>
      </c>
      <c r="B53" s="24">
        <v>1503</v>
      </c>
      <c r="C53" s="23">
        <v>15</v>
      </c>
      <c r="D53" s="23" t="s">
        <v>16</v>
      </c>
      <c r="E53" s="23">
        <v>427</v>
      </c>
      <c r="F53" s="25">
        <f t="shared" si="8"/>
        <v>469.70000000000005</v>
      </c>
      <c r="G53" s="26">
        <v>26380</v>
      </c>
      <c r="H53" s="27">
        <f t="shared" ref="H53:H76" si="11">E53*G53</f>
        <v>11264260</v>
      </c>
      <c r="I53" s="27">
        <f t="shared" ref="I53:I76" si="12">ROUND(H53*1.08,0)</f>
        <v>12165401</v>
      </c>
      <c r="J53" s="28">
        <f t="shared" ref="J53:J76" si="13">MROUND((I53*0.03/12),500)</f>
        <v>30500</v>
      </c>
      <c r="K53" s="29">
        <f t="shared" si="10"/>
        <v>1409100.0000000002</v>
      </c>
      <c r="L53" s="30" t="s">
        <v>27</v>
      </c>
    </row>
    <row r="54" spans="1:12" x14ac:dyDescent="0.25">
      <c r="A54" s="23">
        <v>47</v>
      </c>
      <c r="B54" s="24">
        <v>1504</v>
      </c>
      <c r="C54" s="23">
        <v>15</v>
      </c>
      <c r="D54" s="23" t="s">
        <v>16</v>
      </c>
      <c r="E54" s="23">
        <v>461</v>
      </c>
      <c r="F54" s="25">
        <f t="shared" si="8"/>
        <v>507.1</v>
      </c>
      <c r="G54" s="26">
        <v>26380</v>
      </c>
      <c r="H54" s="27">
        <f t="shared" si="11"/>
        <v>12161180</v>
      </c>
      <c r="I54" s="27">
        <f t="shared" si="12"/>
        <v>13134074</v>
      </c>
      <c r="J54" s="28">
        <f t="shared" si="13"/>
        <v>33000</v>
      </c>
      <c r="K54" s="29">
        <f t="shared" si="10"/>
        <v>1521300</v>
      </c>
      <c r="L54" s="30" t="s">
        <v>27</v>
      </c>
    </row>
    <row r="55" spans="1:12" x14ac:dyDescent="0.25">
      <c r="A55" s="23">
        <v>48</v>
      </c>
      <c r="B55" s="24">
        <v>1505</v>
      </c>
      <c r="C55" s="23">
        <v>15</v>
      </c>
      <c r="D55" s="23" t="s">
        <v>16</v>
      </c>
      <c r="E55" s="23">
        <v>461</v>
      </c>
      <c r="F55" s="25">
        <f t="shared" si="8"/>
        <v>507.1</v>
      </c>
      <c r="G55" s="26">
        <v>26380</v>
      </c>
      <c r="H55" s="27">
        <f t="shared" si="11"/>
        <v>12161180</v>
      </c>
      <c r="I55" s="27">
        <f t="shared" si="12"/>
        <v>13134074</v>
      </c>
      <c r="J55" s="28">
        <f t="shared" si="13"/>
        <v>33000</v>
      </c>
      <c r="K55" s="29">
        <f t="shared" si="10"/>
        <v>1521300</v>
      </c>
      <c r="L55" s="30" t="s">
        <v>27</v>
      </c>
    </row>
    <row r="56" spans="1:12" x14ac:dyDescent="0.25">
      <c r="A56" s="23">
        <v>49</v>
      </c>
      <c r="B56" s="24">
        <v>1506</v>
      </c>
      <c r="C56" s="23">
        <v>15</v>
      </c>
      <c r="D56" s="23" t="s">
        <v>16</v>
      </c>
      <c r="E56" s="23">
        <v>427</v>
      </c>
      <c r="F56" s="25">
        <f t="shared" si="8"/>
        <v>469.70000000000005</v>
      </c>
      <c r="G56" s="26">
        <v>26380</v>
      </c>
      <c r="H56" s="27">
        <f t="shared" si="11"/>
        <v>11264260</v>
      </c>
      <c r="I56" s="27">
        <f t="shared" si="12"/>
        <v>12165401</v>
      </c>
      <c r="J56" s="28">
        <f t="shared" si="13"/>
        <v>30500</v>
      </c>
      <c r="K56" s="29">
        <f t="shared" si="10"/>
        <v>1409100.0000000002</v>
      </c>
      <c r="L56" s="30" t="s">
        <v>27</v>
      </c>
    </row>
    <row r="57" spans="1:12" x14ac:dyDescent="0.25">
      <c r="A57" s="23">
        <v>50</v>
      </c>
      <c r="B57" s="24">
        <v>1601</v>
      </c>
      <c r="C57" s="23">
        <v>16</v>
      </c>
      <c r="D57" s="23" t="s">
        <v>16</v>
      </c>
      <c r="E57" s="23">
        <v>426</v>
      </c>
      <c r="F57" s="25">
        <f t="shared" si="8"/>
        <v>468.6</v>
      </c>
      <c r="G57" s="26">
        <v>26460</v>
      </c>
      <c r="H57" s="27">
        <f t="shared" si="11"/>
        <v>11271960</v>
      </c>
      <c r="I57" s="27">
        <f t="shared" si="12"/>
        <v>12173717</v>
      </c>
      <c r="J57" s="28">
        <f t="shared" si="13"/>
        <v>30500</v>
      </c>
      <c r="K57" s="29">
        <f t="shared" si="10"/>
        <v>1405800</v>
      </c>
      <c r="L57" s="30" t="s">
        <v>27</v>
      </c>
    </row>
    <row r="58" spans="1:12" x14ac:dyDescent="0.25">
      <c r="A58" s="23">
        <v>51</v>
      </c>
      <c r="B58" s="24">
        <v>1603</v>
      </c>
      <c r="C58" s="23">
        <v>16</v>
      </c>
      <c r="D58" s="23" t="s">
        <v>16</v>
      </c>
      <c r="E58" s="23">
        <v>427</v>
      </c>
      <c r="F58" s="25">
        <f t="shared" si="8"/>
        <v>469.70000000000005</v>
      </c>
      <c r="G58" s="26">
        <v>26460</v>
      </c>
      <c r="H58" s="27">
        <f t="shared" si="11"/>
        <v>11298420</v>
      </c>
      <c r="I58" s="27">
        <f t="shared" si="12"/>
        <v>12202294</v>
      </c>
      <c r="J58" s="28">
        <f t="shared" si="13"/>
        <v>30500</v>
      </c>
      <c r="K58" s="29">
        <f t="shared" si="10"/>
        <v>1409100.0000000002</v>
      </c>
      <c r="L58" s="30" t="s">
        <v>27</v>
      </c>
    </row>
    <row r="59" spans="1:12" x14ac:dyDescent="0.25">
      <c r="A59" s="23">
        <v>52</v>
      </c>
      <c r="B59" s="24">
        <v>1604</v>
      </c>
      <c r="C59" s="23">
        <v>16</v>
      </c>
      <c r="D59" s="23" t="s">
        <v>16</v>
      </c>
      <c r="E59" s="23">
        <v>461</v>
      </c>
      <c r="F59" s="25">
        <f t="shared" si="8"/>
        <v>507.1</v>
      </c>
      <c r="G59" s="26">
        <v>26460</v>
      </c>
      <c r="H59" s="27">
        <f t="shared" si="11"/>
        <v>12198060</v>
      </c>
      <c r="I59" s="27">
        <f t="shared" si="12"/>
        <v>13173905</v>
      </c>
      <c r="J59" s="28">
        <f t="shared" si="13"/>
        <v>33000</v>
      </c>
      <c r="K59" s="29">
        <f t="shared" si="10"/>
        <v>1521300</v>
      </c>
      <c r="L59" s="30" t="s">
        <v>27</v>
      </c>
    </row>
    <row r="60" spans="1:12" x14ac:dyDescent="0.25">
      <c r="A60" s="23">
        <v>53</v>
      </c>
      <c r="B60" s="24">
        <v>1605</v>
      </c>
      <c r="C60" s="23">
        <v>16</v>
      </c>
      <c r="D60" s="23" t="s">
        <v>16</v>
      </c>
      <c r="E60" s="23">
        <v>461</v>
      </c>
      <c r="F60" s="25">
        <f t="shared" si="8"/>
        <v>507.1</v>
      </c>
      <c r="G60" s="26">
        <v>26460</v>
      </c>
      <c r="H60" s="27">
        <f t="shared" si="11"/>
        <v>12198060</v>
      </c>
      <c r="I60" s="27">
        <f t="shared" si="12"/>
        <v>13173905</v>
      </c>
      <c r="J60" s="28">
        <f t="shared" si="13"/>
        <v>33000</v>
      </c>
      <c r="K60" s="29">
        <f t="shared" si="10"/>
        <v>1521300</v>
      </c>
      <c r="L60" s="30" t="s">
        <v>27</v>
      </c>
    </row>
    <row r="61" spans="1:12" x14ac:dyDescent="0.25">
      <c r="A61" s="23">
        <v>54</v>
      </c>
      <c r="B61" s="24">
        <v>1606</v>
      </c>
      <c r="C61" s="23">
        <v>16</v>
      </c>
      <c r="D61" s="23" t="s">
        <v>16</v>
      </c>
      <c r="E61" s="23">
        <v>427</v>
      </c>
      <c r="F61" s="25">
        <f t="shared" si="8"/>
        <v>469.70000000000005</v>
      </c>
      <c r="G61" s="26">
        <v>26460</v>
      </c>
      <c r="H61" s="27">
        <f t="shared" si="11"/>
        <v>11298420</v>
      </c>
      <c r="I61" s="27">
        <f t="shared" si="12"/>
        <v>12202294</v>
      </c>
      <c r="J61" s="28">
        <f t="shared" si="13"/>
        <v>30500</v>
      </c>
      <c r="K61" s="29">
        <f t="shared" si="10"/>
        <v>1409100.0000000002</v>
      </c>
      <c r="L61" s="30" t="s">
        <v>27</v>
      </c>
    </row>
    <row r="62" spans="1:12" x14ac:dyDescent="0.25">
      <c r="A62" s="23">
        <v>55</v>
      </c>
      <c r="B62" s="24">
        <v>1701</v>
      </c>
      <c r="C62" s="23">
        <v>17</v>
      </c>
      <c r="D62" s="23" t="s">
        <v>16</v>
      </c>
      <c r="E62" s="23">
        <v>426</v>
      </c>
      <c r="F62" s="25">
        <f t="shared" si="8"/>
        <v>468.6</v>
      </c>
      <c r="G62" s="26">
        <v>26540</v>
      </c>
      <c r="H62" s="27">
        <f t="shared" si="11"/>
        <v>11306040</v>
      </c>
      <c r="I62" s="27">
        <f t="shared" si="12"/>
        <v>12210523</v>
      </c>
      <c r="J62" s="28">
        <f t="shared" si="13"/>
        <v>30500</v>
      </c>
      <c r="K62" s="29">
        <f t="shared" si="10"/>
        <v>1405800</v>
      </c>
      <c r="L62" s="30" t="s">
        <v>27</v>
      </c>
    </row>
    <row r="63" spans="1:12" x14ac:dyDescent="0.25">
      <c r="A63" s="23">
        <v>56</v>
      </c>
      <c r="B63" s="24">
        <v>1703</v>
      </c>
      <c r="C63" s="23">
        <v>17</v>
      </c>
      <c r="D63" s="23" t="s">
        <v>16</v>
      </c>
      <c r="E63" s="23">
        <v>427</v>
      </c>
      <c r="F63" s="25">
        <f t="shared" si="8"/>
        <v>469.70000000000005</v>
      </c>
      <c r="G63" s="26">
        <v>26540</v>
      </c>
      <c r="H63" s="27">
        <f t="shared" si="11"/>
        <v>11332580</v>
      </c>
      <c r="I63" s="27">
        <f t="shared" si="12"/>
        <v>12239186</v>
      </c>
      <c r="J63" s="28">
        <f t="shared" si="13"/>
        <v>30500</v>
      </c>
      <c r="K63" s="29">
        <f t="shared" si="10"/>
        <v>1409100.0000000002</v>
      </c>
      <c r="L63" s="30" t="s">
        <v>27</v>
      </c>
    </row>
    <row r="64" spans="1:12" x14ac:dyDescent="0.25">
      <c r="A64" s="23">
        <v>57</v>
      </c>
      <c r="B64" s="24">
        <v>1704</v>
      </c>
      <c r="C64" s="23">
        <v>17</v>
      </c>
      <c r="D64" s="23" t="s">
        <v>16</v>
      </c>
      <c r="E64" s="23">
        <v>461</v>
      </c>
      <c r="F64" s="25">
        <f t="shared" si="8"/>
        <v>507.1</v>
      </c>
      <c r="G64" s="26">
        <v>26540</v>
      </c>
      <c r="H64" s="27">
        <f t="shared" si="11"/>
        <v>12234940</v>
      </c>
      <c r="I64" s="27">
        <f t="shared" si="12"/>
        <v>13213735</v>
      </c>
      <c r="J64" s="28">
        <f t="shared" si="13"/>
        <v>33000</v>
      </c>
      <c r="K64" s="29">
        <f t="shared" si="10"/>
        <v>1521300</v>
      </c>
      <c r="L64" s="30" t="s">
        <v>27</v>
      </c>
    </row>
    <row r="65" spans="1:12" x14ac:dyDescent="0.25">
      <c r="A65" s="23">
        <v>58</v>
      </c>
      <c r="B65" s="24">
        <v>1705</v>
      </c>
      <c r="C65" s="23">
        <v>17</v>
      </c>
      <c r="D65" s="23" t="s">
        <v>16</v>
      </c>
      <c r="E65" s="23">
        <v>461</v>
      </c>
      <c r="F65" s="25">
        <f t="shared" si="8"/>
        <v>507.1</v>
      </c>
      <c r="G65" s="26">
        <v>26540</v>
      </c>
      <c r="H65" s="27">
        <f t="shared" si="11"/>
        <v>12234940</v>
      </c>
      <c r="I65" s="27">
        <f t="shared" si="12"/>
        <v>13213735</v>
      </c>
      <c r="J65" s="28">
        <f t="shared" si="13"/>
        <v>33000</v>
      </c>
      <c r="K65" s="29">
        <f t="shared" si="10"/>
        <v>1521300</v>
      </c>
      <c r="L65" s="30" t="s">
        <v>27</v>
      </c>
    </row>
    <row r="66" spans="1:12" x14ac:dyDescent="0.25">
      <c r="A66" s="23">
        <v>59</v>
      </c>
      <c r="B66" s="24">
        <v>1706</v>
      </c>
      <c r="C66" s="23">
        <v>17</v>
      </c>
      <c r="D66" s="23" t="s">
        <v>16</v>
      </c>
      <c r="E66" s="23">
        <v>427</v>
      </c>
      <c r="F66" s="25">
        <f t="shared" si="8"/>
        <v>469.70000000000005</v>
      </c>
      <c r="G66" s="26">
        <v>26540</v>
      </c>
      <c r="H66" s="27">
        <f t="shared" si="11"/>
        <v>11332580</v>
      </c>
      <c r="I66" s="27">
        <f t="shared" si="12"/>
        <v>12239186</v>
      </c>
      <c r="J66" s="28">
        <f t="shared" si="13"/>
        <v>30500</v>
      </c>
      <c r="K66" s="29">
        <f t="shared" si="10"/>
        <v>1409100.0000000002</v>
      </c>
      <c r="L66" s="30" t="s">
        <v>27</v>
      </c>
    </row>
    <row r="67" spans="1:12" x14ac:dyDescent="0.25">
      <c r="A67" s="23">
        <v>60</v>
      </c>
      <c r="B67" s="24">
        <v>1801</v>
      </c>
      <c r="C67" s="23">
        <v>18</v>
      </c>
      <c r="D67" s="23" t="s">
        <v>16</v>
      </c>
      <c r="E67" s="23">
        <v>426</v>
      </c>
      <c r="F67" s="25">
        <f t="shared" si="8"/>
        <v>468.6</v>
      </c>
      <c r="G67" s="26">
        <v>26620</v>
      </c>
      <c r="H67" s="27">
        <f t="shared" si="11"/>
        <v>11340120</v>
      </c>
      <c r="I67" s="27">
        <f t="shared" si="12"/>
        <v>12247330</v>
      </c>
      <c r="J67" s="28">
        <f t="shared" si="13"/>
        <v>30500</v>
      </c>
      <c r="K67" s="29">
        <f t="shared" si="10"/>
        <v>1405800</v>
      </c>
      <c r="L67" s="30" t="s">
        <v>27</v>
      </c>
    </row>
    <row r="68" spans="1:12" x14ac:dyDescent="0.25">
      <c r="A68" s="23">
        <v>61</v>
      </c>
      <c r="B68" s="24">
        <v>1803</v>
      </c>
      <c r="C68" s="23">
        <v>18</v>
      </c>
      <c r="D68" s="23" t="s">
        <v>16</v>
      </c>
      <c r="E68" s="23">
        <v>427</v>
      </c>
      <c r="F68" s="25">
        <f t="shared" si="8"/>
        <v>469.70000000000005</v>
      </c>
      <c r="G68" s="26">
        <v>26620</v>
      </c>
      <c r="H68" s="27">
        <f t="shared" si="11"/>
        <v>11366740</v>
      </c>
      <c r="I68" s="27">
        <f t="shared" si="12"/>
        <v>12276079</v>
      </c>
      <c r="J68" s="28">
        <f t="shared" si="13"/>
        <v>30500</v>
      </c>
      <c r="K68" s="29">
        <f t="shared" si="10"/>
        <v>1409100.0000000002</v>
      </c>
      <c r="L68" s="30" t="s">
        <v>27</v>
      </c>
    </row>
    <row r="69" spans="1:12" x14ac:dyDescent="0.25">
      <c r="A69" s="23">
        <v>62</v>
      </c>
      <c r="B69" s="24">
        <v>1804</v>
      </c>
      <c r="C69" s="23">
        <v>18</v>
      </c>
      <c r="D69" s="23" t="s">
        <v>16</v>
      </c>
      <c r="E69" s="23">
        <v>461</v>
      </c>
      <c r="F69" s="25">
        <f t="shared" si="8"/>
        <v>507.1</v>
      </c>
      <c r="G69" s="26">
        <v>26620</v>
      </c>
      <c r="H69" s="27">
        <f t="shared" si="11"/>
        <v>12271820</v>
      </c>
      <c r="I69" s="27">
        <f t="shared" si="12"/>
        <v>13253566</v>
      </c>
      <c r="J69" s="28">
        <f t="shared" si="13"/>
        <v>33000</v>
      </c>
      <c r="K69" s="29">
        <f t="shared" si="10"/>
        <v>1521300</v>
      </c>
      <c r="L69" s="30" t="s">
        <v>27</v>
      </c>
    </row>
    <row r="70" spans="1:12" x14ac:dyDescent="0.25">
      <c r="A70" s="23">
        <v>63</v>
      </c>
      <c r="B70" s="24">
        <v>1805</v>
      </c>
      <c r="C70" s="23">
        <v>18</v>
      </c>
      <c r="D70" s="23" t="s">
        <v>16</v>
      </c>
      <c r="E70" s="23">
        <v>461</v>
      </c>
      <c r="F70" s="25">
        <f t="shared" si="8"/>
        <v>507.1</v>
      </c>
      <c r="G70" s="26">
        <v>26620</v>
      </c>
      <c r="H70" s="27">
        <f t="shared" si="11"/>
        <v>12271820</v>
      </c>
      <c r="I70" s="27">
        <f t="shared" si="12"/>
        <v>13253566</v>
      </c>
      <c r="J70" s="28">
        <f t="shared" si="13"/>
        <v>33000</v>
      </c>
      <c r="K70" s="29">
        <f t="shared" si="10"/>
        <v>1521300</v>
      </c>
      <c r="L70" s="30" t="s">
        <v>27</v>
      </c>
    </row>
    <row r="71" spans="1:12" x14ac:dyDescent="0.25">
      <c r="A71" s="23">
        <v>64</v>
      </c>
      <c r="B71" s="24">
        <v>1806</v>
      </c>
      <c r="C71" s="23">
        <v>18</v>
      </c>
      <c r="D71" s="23" t="s">
        <v>16</v>
      </c>
      <c r="E71" s="23">
        <v>427</v>
      </c>
      <c r="F71" s="25">
        <f t="shared" si="8"/>
        <v>469.70000000000005</v>
      </c>
      <c r="G71" s="26">
        <v>26620</v>
      </c>
      <c r="H71" s="27">
        <f t="shared" si="11"/>
        <v>11366740</v>
      </c>
      <c r="I71" s="27">
        <f t="shared" si="12"/>
        <v>12276079</v>
      </c>
      <c r="J71" s="28">
        <f t="shared" si="13"/>
        <v>30500</v>
      </c>
      <c r="K71" s="29">
        <f t="shared" si="10"/>
        <v>1409100.0000000002</v>
      </c>
      <c r="L71" s="30" t="s">
        <v>27</v>
      </c>
    </row>
    <row r="72" spans="1:12" x14ac:dyDescent="0.25">
      <c r="A72" s="23">
        <v>65</v>
      </c>
      <c r="B72" s="24">
        <v>1901</v>
      </c>
      <c r="C72" s="23">
        <v>19</v>
      </c>
      <c r="D72" s="23" t="s">
        <v>16</v>
      </c>
      <c r="E72" s="23">
        <v>426</v>
      </c>
      <c r="F72" s="25">
        <f t="shared" si="8"/>
        <v>468.6</v>
      </c>
      <c r="G72" s="26">
        <v>26700</v>
      </c>
      <c r="H72" s="27">
        <f t="shared" si="11"/>
        <v>11374200</v>
      </c>
      <c r="I72" s="27">
        <f t="shared" si="12"/>
        <v>12284136</v>
      </c>
      <c r="J72" s="28">
        <f t="shared" si="13"/>
        <v>30500</v>
      </c>
      <c r="K72" s="29">
        <f t="shared" si="10"/>
        <v>1405800</v>
      </c>
      <c r="L72" s="30" t="s">
        <v>27</v>
      </c>
    </row>
    <row r="73" spans="1:12" x14ac:dyDescent="0.25">
      <c r="A73" s="23">
        <v>66</v>
      </c>
      <c r="B73" s="24">
        <v>1903</v>
      </c>
      <c r="C73" s="23">
        <v>19</v>
      </c>
      <c r="D73" s="23" t="s">
        <v>16</v>
      </c>
      <c r="E73" s="23">
        <v>427</v>
      </c>
      <c r="F73" s="25">
        <f t="shared" si="8"/>
        <v>469.70000000000005</v>
      </c>
      <c r="G73" s="26">
        <v>26700</v>
      </c>
      <c r="H73" s="27">
        <f t="shared" si="11"/>
        <v>11400900</v>
      </c>
      <c r="I73" s="27">
        <f t="shared" si="12"/>
        <v>12312972</v>
      </c>
      <c r="J73" s="28">
        <f t="shared" si="13"/>
        <v>31000</v>
      </c>
      <c r="K73" s="29">
        <f t="shared" si="10"/>
        <v>1409100.0000000002</v>
      </c>
      <c r="L73" s="30" t="s">
        <v>27</v>
      </c>
    </row>
    <row r="74" spans="1:12" x14ac:dyDescent="0.25">
      <c r="A74" s="23">
        <v>67</v>
      </c>
      <c r="B74" s="24">
        <v>1904</v>
      </c>
      <c r="C74" s="23">
        <v>19</v>
      </c>
      <c r="D74" s="23" t="s">
        <v>16</v>
      </c>
      <c r="E74" s="23">
        <v>461</v>
      </c>
      <c r="F74" s="25">
        <f t="shared" si="8"/>
        <v>507.1</v>
      </c>
      <c r="G74" s="26">
        <v>26700</v>
      </c>
      <c r="H74" s="27">
        <f t="shared" si="11"/>
        <v>12308700</v>
      </c>
      <c r="I74" s="27">
        <f t="shared" si="12"/>
        <v>13293396</v>
      </c>
      <c r="J74" s="28">
        <f t="shared" si="13"/>
        <v>33000</v>
      </c>
      <c r="K74" s="29">
        <f t="shared" si="10"/>
        <v>1521300</v>
      </c>
      <c r="L74" s="30" t="s">
        <v>27</v>
      </c>
    </row>
    <row r="75" spans="1:12" x14ac:dyDescent="0.25">
      <c r="A75" s="23">
        <v>68</v>
      </c>
      <c r="B75" s="24">
        <v>1905</v>
      </c>
      <c r="C75" s="23">
        <v>19</v>
      </c>
      <c r="D75" s="23" t="s">
        <v>16</v>
      </c>
      <c r="E75" s="23">
        <v>461</v>
      </c>
      <c r="F75" s="25">
        <f t="shared" si="8"/>
        <v>507.1</v>
      </c>
      <c r="G75" s="26">
        <v>26700</v>
      </c>
      <c r="H75" s="27">
        <f t="shared" si="11"/>
        <v>12308700</v>
      </c>
      <c r="I75" s="27">
        <f t="shared" si="12"/>
        <v>13293396</v>
      </c>
      <c r="J75" s="28">
        <f t="shared" si="13"/>
        <v>33000</v>
      </c>
      <c r="K75" s="29">
        <f t="shared" si="10"/>
        <v>1521300</v>
      </c>
      <c r="L75" s="30" t="s">
        <v>27</v>
      </c>
    </row>
    <row r="76" spans="1:12" x14ac:dyDescent="0.25">
      <c r="A76" s="23">
        <v>69</v>
      </c>
      <c r="B76" s="24">
        <v>1906</v>
      </c>
      <c r="C76" s="23">
        <v>19</v>
      </c>
      <c r="D76" s="23" t="s">
        <v>16</v>
      </c>
      <c r="E76" s="23">
        <v>427</v>
      </c>
      <c r="F76" s="25">
        <f t="shared" si="8"/>
        <v>469.70000000000005</v>
      </c>
      <c r="G76" s="26">
        <v>26700</v>
      </c>
      <c r="H76" s="27">
        <f t="shared" si="11"/>
        <v>11400900</v>
      </c>
      <c r="I76" s="27">
        <f t="shared" si="12"/>
        <v>12312972</v>
      </c>
      <c r="J76" s="28">
        <f t="shared" si="13"/>
        <v>31000</v>
      </c>
      <c r="K76" s="29">
        <f t="shared" si="10"/>
        <v>1409100.0000000002</v>
      </c>
      <c r="L76" s="30" t="s">
        <v>27</v>
      </c>
    </row>
    <row r="77" spans="1:12" ht="16.5" x14ac:dyDescent="0.3">
      <c r="A77" s="40" t="s">
        <v>4</v>
      </c>
      <c r="B77" s="41"/>
      <c r="C77" s="41"/>
      <c r="D77" s="42"/>
      <c r="E77" s="43">
        <f>SUM(E52:E76)</f>
        <v>11010</v>
      </c>
      <c r="F77" s="44">
        <f>SUM(F52:F76)</f>
        <v>12111.000000000005</v>
      </c>
      <c r="G77" s="45"/>
      <c r="H77" s="46">
        <f t="shared" ref="H77:K77" si="14">SUM(H52:H76)</f>
        <v>292205400</v>
      </c>
      <c r="I77" s="46">
        <f t="shared" si="14"/>
        <v>315581832</v>
      </c>
      <c r="J77" s="46"/>
      <c r="K77" s="47">
        <f t="shared" si="14"/>
        <v>36333000</v>
      </c>
    </row>
  </sheetData>
  <mergeCells count="4">
    <mergeCell ref="A1:K1"/>
    <mergeCell ref="A47:D47"/>
    <mergeCell ref="A50:K50"/>
    <mergeCell ref="A77:D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843F-F48B-41E5-BCDA-3893F13C4D2F}">
  <dimension ref="A1:L35"/>
  <sheetViews>
    <sheetView topLeftCell="A19" zoomScale="130" zoomScaleNormal="130" workbookViewId="0">
      <selection activeCell="E35" sqref="E35:F35"/>
    </sheetView>
  </sheetViews>
  <sheetFormatPr defaultRowHeight="15" x14ac:dyDescent="0.25"/>
  <cols>
    <col min="1" max="1" width="4" style="39" customWidth="1"/>
    <col min="2" max="2" width="5.7109375" style="39" customWidth="1"/>
    <col min="3" max="3" width="5.140625" style="39" customWidth="1"/>
    <col min="4" max="5" width="6.5703125" style="39" customWidth="1"/>
    <col min="6" max="6" width="7" style="39" customWidth="1"/>
    <col min="7" max="7" width="7.140625" style="16" customWidth="1"/>
    <col min="8" max="8" width="13.28515625" style="16" customWidth="1"/>
    <col min="9" max="9" width="15.5703125" style="16" customWidth="1"/>
    <col min="10" max="10" width="7.7109375" style="16" customWidth="1"/>
    <col min="11" max="11" width="10.85546875" style="16" customWidth="1"/>
    <col min="12" max="12" width="9.140625" style="16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19" t="s">
        <v>19</v>
      </c>
      <c r="F2" s="19" t="s">
        <v>17</v>
      </c>
      <c r="G2" s="20" t="s">
        <v>32</v>
      </c>
      <c r="H2" s="21" t="s">
        <v>33</v>
      </c>
      <c r="I2" s="22" t="s">
        <v>34</v>
      </c>
      <c r="J2" s="22" t="s">
        <v>35</v>
      </c>
      <c r="K2" s="22" t="s">
        <v>36</v>
      </c>
      <c r="L2" s="22" t="s">
        <v>29</v>
      </c>
    </row>
    <row r="3" spans="1:12" x14ac:dyDescent="0.25">
      <c r="A3" s="23">
        <v>1</v>
      </c>
      <c r="B3" s="24">
        <v>401</v>
      </c>
      <c r="C3" s="23">
        <v>4</v>
      </c>
      <c r="D3" s="23" t="s">
        <v>16</v>
      </c>
      <c r="E3" s="23">
        <v>426</v>
      </c>
      <c r="F3" s="25">
        <f t="shared" ref="F3:F24" si="0">E3*1.1</f>
        <v>468.6</v>
      </c>
      <c r="G3" s="26">
        <v>25500</v>
      </c>
      <c r="H3" s="27">
        <v>0</v>
      </c>
      <c r="I3" s="27">
        <f>H3*1.08</f>
        <v>0</v>
      </c>
      <c r="J3" s="28">
        <f>MROUND((I3*0.03/12),500)</f>
        <v>0</v>
      </c>
      <c r="K3" s="29">
        <f t="shared" ref="K3:K24" si="1">F3*3000</f>
        <v>1405800</v>
      </c>
      <c r="L3" s="49" t="s">
        <v>28</v>
      </c>
    </row>
    <row r="4" spans="1:12" x14ac:dyDescent="0.25">
      <c r="A4" s="23">
        <v>2</v>
      </c>
      <c r="B4" s="24">
        <v>402</v>
      </c>
      <c r="C4" s="23">
        <v>4</v>
      </c>
      <c r="D4" s="23" t="s">
        <v>5</v>
      </c>
      <c r="E4" s="23">
        <v>805</v>
      </c>
      <c r="F4" s="25">
        <f t="shared" si="0"/>
        <v>885.50000000000011</v>
      </c>
      <c r="G4" s="26">
        <f>G3</f>
        <v>25500</v>
      </c>
      <c r="H4" s="27">
        <v>0</v>
      </c>
      <c r="I4" s="27">
        <f t="shared" ref="I4:I6" si="2">H4*1.08</f>
        <v>0</v>
      </c>
      <c r="J4" s="28">
        <f t="shared" ref="J4:J24" si="3">MROUND((I4*0.03/12),500)</f>
        <v>0</v>
      </c>
      <c r="K4" s="29">
        <f t="shared" si="1"/>
        <v>2656500.0000000005</v>
      </c>
      <c r="L4" s="49" t="s">
        <v>28</v>
      </c>
    </row>
    <row r="5" spans="1:12" s="1" customFormat="1" x14ac:dyDescent="0.25">
      <c r="A5" s="23">
        <v>3</v>
      </c>
      <c r="B5" s="24">
        <v>405</v>
      </c>
      <c r="C5" s="23">
        <v>4</v>
      </c>
      <c r="D5" s="23" t="s">
        <v>16</v>
      </c>
      <c r="E5" s="23">
        <v>461</v>
      </c>
      <c r="F5" s="25">
        <f t="shared" si="0"/>
        <v>507.1</v>
      </c>
      <c r="G5" s="26" t="e">
        <f>#REF!</f>
        <v>#REF!</v>
      </c>
      <c r="H5" s="27">
        <v>0</v>
      </c>
      <c r="I5" s="27">
        <f t="shared" si="2"/>
        <v>0</v>
      </c>
      <c r="J5" s="28">
        <f t="shared" si="3"/>
        <v>0</v>
      </c>
      <c r="K5" s="29">
        <f t="shared" si="1"/>
        <v>1521300</v>
      </c>
      <c r="L5" s="49" t="s">
        <v>28</v>
      </c>
    </row>
    <row r="6" spans="1:12" s="1" customFormat="1" x14ac:dyDescent="0.25">
      <c r="A6" s="23">
        <v>4</v>
      </c>
      <c r="B6" s="24">
        <v>406</v>
      </c>
      <c r="C6" s="23">
        <v>4</v>
      </c>
      <c r="D6" s="23" t="s">
        <v>16</v>
      </c>
      <c r="E6" s="23">
        <v>427</v>
      </c>
      <c r="F6" s="25">
        <f t="shared" si="0"/>
        <v>469.70000000000005</v>
      </c>
      <c r="G6" s="26" t="e">
        <f>G5</f>
        <v>#REF!</v>
      </c>
      <c r="H6" s="27">
        <v>0</v>
      </c>
      <c r="I6" s="27">
        <f t="shared" si="2"/>
        <v>0</v>
      </c>
      <c r="J6" s="28">
        <f t="shared" si="3"/>
        <v>0</v>
      </c>
      <c r="K6" s="29">
        <f t="shared" si="1"/>
        <v>1409100.0000000002</v>
      </c>
      <c r="L6" s="49" t="s">
        <v>28</v>
      </c>
    </row>
    <row r="7" spans="1:12" x14ac:dyDescent="0.25">
      <c r="A7" s="23">
        <v>5</v>
      </c>
      <c r="B7" s="24">
        <v>601</v>
      </c>
      <c r="C7" s="23">
        <v>6</v>
      </c>
      <c r="D7" s="23" t="s">
        <v>16</v>
      </c>
      <c r="E7" s="23">
        <v>426</v>
      </c>
      <c r="F7" s="25">
        <f t="shared" si="0"/>
        <v>468.6</v>
      </c>
      <c r="G7" s="26" t="e">
        <f>#REF!+80</f>
        <v>#REF!</v>
      </c>
      <c r="H7" s="27">
        <v>0</v>
      </c>
      <c r="I7" s="27">
        <f t="shared" ref="I7:I24" si="4">ROUND(H7*1.08,0)</f>
        <v>0</v>
      </c>
      <c r="J7" s="28">
        <f t="shared" si="3"/>
        <v>0</v>
      </c>
      <c r="K7" s="29">
        <f t="shared" si="1"/>
        <v>1405800</v>
      </c>
      <c r="L7" s="49" t="s">
        <v>28</v>
      </c>
    </row>
    <row r="8" spans="1:12" x14ac:dyDescent="0.25">
      <c r="A8" s="23">
        <v>6</v>
      </c>
      <c r="B8" s="24">
        <v>603</v>
      </c>
      <c r="C8" s="23">
        <v>6</v>
      </c>
      <c r="D8" s="23" t="s">
        <v>16</v>
      </c>
      <c r="E8" s="23">
        <v>427</v>
      </c>
      <c r="F8" s="25">
        <f t="shared" si="0"/>
        <v>469.70000000000005</v>
      </c>
      <c r="G8" s="26" t="e">
        <f>#REF!</f>
        <v>#REF!</v>
      </c>
      <c r="H8" s="27">
        <v>0</v>
      </c>
      <c r="I8" s="27">
        <f t="shared" si="4"/>
        <v>0</v>
      </c>
      <c r="J8" s="28">
        <f t="shared" si="3"/>
        <v>0</v>
      </c>
      <c r="K8" s="29">
        <f t="shared" si="1"/>
        <v>1409100.0000000002</v>
      </c>
      <c r="L8" s="49" t="s">
        <v>28</v>
      </c>
    </row>
    <row r="9" spans="1:12" x14ac:dyDescent="0.25">
      <c r="A9" s="23">
        <v>7</v>
      </c>
      <c r="B9" s="24">
        <v>604</v>
      </c>
      <c r="C9" s="23">
        <v>6</v>
      </c>
      <c r="D9" s="23" t="s">
        <v>16</v>
      </c>
      <c r="E9" s="23">
        <v>461</v>
      </c>
      <c r="F9" s="25">
        <f t="shared" si="0"/>
        <v>507.1</v>
      </c>
      <c r="G9" s="26" t="e">
        <f>G8</f>
        <v>#REF!</v>
      </c>
      <c r="H9" s="27">
        <v>0</v>
      </c>
      <c r="I9" s="27">
        <f t="shared" si="4"/>
        <v>0</v>
      </c>
      <c r="J9" s="28">
        <f t="shared" si="3"/>
        <v>0</v>
      </c>
      <c r="K9" s="29">
        <f t="shared" si="1"/>
        <v>1521300</v>
      </c>
      <c r="L9" s="49" t="s">
        <v>28</v>
      </c>
    </row>
    <row r="10" spans="1:12" x14ac:dyDescent="0.25">
      <c r="A10" s="23">
        <v>8</v>
      </c>
      <c r="B10" s="24">
        <v>605</v>
      </c>
      <c r="C10" s="23">
        <v>6</v>
      </c>
      <c r="D10" s="23" t="s">
        <v>16</v>
      </c>
      <c r="E10" s="23">
        <v>461</v>
      </c>
      <c r="F10" s="25">
        <f t="shared" si="0"/>
        <v>507.1</v>
      </c>
      <c r="G10" s="26" t="e">
        <f>G9</f>
        <v>#REF!</v>
      </c>
      <c r="H10" s="27">
        <v>0</v>
      </c>
      <c r="I10" s="27">
        <f t="shared" si="4"/>
        <v>0</v>
      </c>
      <c r="J10" s="28">
        <f t="shared" si="3"/>
        <v>0</v>
      </c>
      <c r="K10" s="29">
        <f t="shared" si="1"/>
        <v>1521300</v>
      </c>
      <c r="L10" s="49" t="s">
        <v>28</v>
      </c>
    </row>
    <row r="11" spans="1:12" x14ac:dyDescent="0.25">
      <c r="A11" s="23">
        <v>9</v>
      </c>
      <c r="B11" s="24">
        <v>606</v>
      </c>
      <c r="C11" s="23">
        <v>6</v>
      </c>
      <c r="D11" s="23" t="s">
        <v>16</v>
      </c>
      <c r="E11" s="23">
        <v>427</v>
      </c>
      <c r="F11" s="25">
        <f t="shared" si="0"/>
        <v>469.70000000000005</v>
      </c>
      <c r="G11" s="26" t="e">
        <f>G10</f>
        <v>#REF!</v>
      </c>
      <c r="H11" s="27">
        <v>0</v>
      </c>
      <c r="I11" s="27">
        <f t="shared" si="4"/>
        <v>0</v>
      </c>
      <c r="J11" s="28">
        <f t="shared" si="3"/>
        <v>0</v>
      </c>
      <c r="K11" s="29">
        <f t="shared" si="1"/>
        <v>1409100.0000000002</v>
      </c>
      <c r="L11" s="49" t="s">
        <v>28</v>
      </c>
    </row>
    <row r="12" spans="1:12" x14ac:dyDescent="0.25">
      <c r="A12" s="23">
        <v>10</v>
      </c>
      <c r="B12" s="24">
        <v>701</v>
      </c>
      <c r="C12" s="23">
        <v>7</v>
      </c>
      <c r="D12" s="23" t="s">
        <v>16</v>
      </c>
      <c r="E12" s="23">
        <v>426</v>
      </c>
      <c r="F12" s="25">
        <f t="shared" si="0"/>
        <v>468.6</v>
      </c>
      <c r="G12" s="26" t="e">
        <f>G11+80</f>
        <v>#REF!</v>
      </c>
      <c r="H12" s="27">
        <v>0</v>
      </c>
      <c r="I12" s="27">
        <f t="shared" si="4"/>
        <v>0</v>
      </c>
      <c r="J12" s="28">
        <f t="shared" si="3"/>
        <v>0</v>
      </c>
      <c r="K12" s="29">
        <f t="shared" si="1"/>
        <v>1405800</v>
      </c>
      <c r="L12" s="49" t="s">
        <v>28</v>
      </c>
    </row>
    <row r="13" spans="1:12" x14ac:dyDescent="0.25">
      <c r="A13" s="23">
        <v>11</v>
      </c>
      <c r="B13" s="24">
        <v>703</v>
      </c>
      <c r="C13" s="23">
        <v>7</v>
      </c>
      <c r="D13" s="23" t="s">
        <v>16</v>
      </c>
      <c r="E13" s="23">
        <v>427</v>
      </c>
      <c r="F13" s="25">
        <f t="shared" si="0"/>
        <v>469.70000000000005</v>
      </c>
      <c r="G13" s="26" t="e">
        <f>#REF!</f>
        <v>#REF!</v>
      </c>
      <c r="H13" s="27">
        <v>0</v>
      </c>
      <c r="I13" s="27">
        <f t="shared" si="4"/>
        <v>0</v>
      </c>
      <c r="J13" s="28">
        <f t="shared" si="3"/>
        <v>0</v>
      </c>
      <c r="K13" s="29">
        <f t="shared" si="1"/>
        <v>1409100.0000000002</v>
      </c>
      <c r="L13" s="49" t="s">
        <v>28</v>
      </c>
    </row>
    <row r="14" spans="1:12" x14ac:dyDescent="0.25">
      <c r="A14" s="23">
        <v>12</v>
      </c>
      <c r="B14" s="24">
        <v>704</v>
      </c>
      <c r="C14" s="23">
        <v>7</v>
      </c>
      <c r="D14" s="23" t="s">
        <v>16</v>
      </c>
      <c r="E14" s="23">
        <v>461</v>
      </c>
      <c r="F14" s="25">
        <f t="shared" si="0"/>
        <v>507.1</v>
      </c>
      <c r="G14" s="26" t="e">
        <f>G13</f>
        <v>#REF!</v>
      </c>
      <c r="H14" s="27">
        <v>0</v>
      </c>
      <c r="I14" s="27">
        <f t="shared" si="4"/>
        <v>0</v>
      </c>
      <c r="J14" s="28">
        <f t="shared" si="3"/>
        <v>0</v>
      </c>
      <c r="K14" s="29">
        <f t="shared" si="1"/>
        <v>1521300</v>
      </c>
      <c r="L14" s="49" t="s">
        <v>28</v>
      </c>
    </row>
    <row r="15" spans="1:12" x14ac:dyDescent="0.25">
      <c r="A15" s="23">
        <v>13</v>
      </c>
      <c r="B15" s="24">
        <v>705</v>
      </c>
      <c r="C15" s="23">
        <v>7</v>
      </c>
      <c r="D15" s="23" t="s">
        <v>16</v>
      </c>
      <c r="E15" s="23">
        <v>461</v>
      </c>
      <c r="F15" s="25">
        <f t="shared" si="0"/>
        <v>507.1</v>
      </c>
      <c r="G15" s="26" t="e">
        <f>G14</f>
        <v>#REF!</v>
      </c>
      <c r="H15" s="27">
        <v>0</v>
      </c>
      <c r="I15" s="27">
        <f t="shared" si="4"/>
        <v>0</v>
      </c>
      <c r="J15" s="28">
        <f t="shared" si="3"/>
        <v>0</v>
      </c>
      <c r="K15" s="29">
        <f t="shared" si="1"/>
        <v>1521300</v>
      </c>
      <c r="L15" s="49" t="s">
        <v>28</v>
      </c>
    </row>
    <row r="16" spans="1:12" x14ac:dyDescent="0.25">
      <c r="A16" s="23">
        <v>14</v>
      </c>
      <c r="B16" s="24">
        <v>706</v>
      </c>
      <c r="C16" s="23">
        <v>7</v>
      </c>
      <c r="D16" s="23" t="s">
        <v>16</v>
      </c>
      <c r="E16" s="23">
        <v>427</v>
      </c>
      <c r="F16" s="25">
        <f t="shared" si="0"/>
        <v>469.70000000000005</v>
      </c>
      <c r="G16" s="26" t="e">
        <f>G15</f>
        <v>#REF!</v>
      </c>
      <c r="H16" s="27">
        <v>0</v>
      </c>
      <c r="I16" s="27">
        <f t="shared" si="4"/>
        <v>0</v>
      </c>
      <c r="J16" s="28">
        <f t="shared" si="3"/>
        <v>0</v>
      </c>
      <c r="K16" s="29">
        <f t="shared" si="1"/>
        <v>1409100.0000000002</v>
      </c>
      <c r="L16" s="49" t="s">
        <v>28</v>
      </c>
    </row>
    <row r="17" spans="1:12" x14ac:dyDescent="0.25">
      <c r="A17" s="23">
        <v>15</v>
      </c>
      <c r="B17" s="24">
        <v>802</v>
      </c>
      <c r="C17" s="23">
        <v>8</v>
      </c>
      <c r="D17" s="23" t="s">
        <v>5</v>
      </c>
      <c r="E17" s="23">
        <v>805</v>
      </c>
      <c r="F17" s="25">
        <f t="shared" si="0"/>
        <v>885.50000000000011</v>
      </c>
      <c r="G17" s="26" t="e">
        <f>#REF!</f>
        <v>#REF!</v>
      </c>
      <c r="H17" s="27">
        <v>0</v>
      </c>
      <c r="I17" s="27">
        <f t="shared" si="4"/>
        <v>0</v>
      </c>
      <c r="J17" s="28">
        <f t="shared" si="3"/>
        <v>0</v>
      </c>
      <c r="K17" s="29">
        <f t="shared" si="1"/>
        <v>2656500.0000000005</v>
      </c>
      <c r="L17" s="49" t="s">
        <v>28</v>
      </c>
    </row>
    <row r="18" spans="1:12" x14ac:dyDescent="0.25">
      <c r="A18" s="23">
        <v>16</v>
      </c>
      <c r="B18" s="24">
        <v>806</v>
      </c>
      <c r="C18" s="23">
        <v>8</v>
      </c>
      <c r="D18" s="23" t="s">
        <v>16</v>
      </c>
      <c r="E18" s="23">
        <v>427</v>
      </c>
      <c r="F18" s="25">
        <f t="shared" si="0"/>
        <v>469.70000000000005</v>
      </c>
      <c r="G18" s="26" t="e">
        <f>#REF!</f>
        <v>#REF!</v>
      </c>
      <c r="H18" s="27">
        <v>0</v>
      </c>
      <c r="I18" s="27">
        <f t="shared" si="4"/>
        <v>0</v>
      </c>
      <c r="J18" s="28">
        <f t="shared" si="3"/>
        <v>0</v>
      </c>
      <c r="K18" s="29">
        <f t="shared" si="1"/>
        <v>1409100.0000000002</v>
      </c>
      <c r="L18" s="49" t="s">
        <v>28</v>
      </c>
    </row>
    <row r="19" spans="1:12" x14ac:dyDescent="0.25">
      <c r="A19" s="23">
        <v>17</v>
      </c>
      <c r="B19" s="24">
        <v>902</v>
      </c>
      <c r="C19" s="23">
        <v>9</v>
      </c>
      <c r="D19" s="23" t="s">
        <v>5</v>
      </c>
      <c r="E19" s="23">
        <v>805</v>
      </c>
      <c r="F19" s="25">
        <f t="shared" si="0"/>
        <v>885.50000000000011</v>
      </c>
      <c r="G19" s="26" t="e">
        <f>#REF!</f>
        <v>#REF!</v>
      </c>
      <c r="H19" s="27">
        <v>0</v>
      </c>
      <c r="I19" s="27">
        <f t="shared" si="4"/>
        <v>0</v>
      </c>
      <c r="J19" s="28">
        <f t="shared" si="3"/>
        <v>0</v>
      </c>
      <c r="K19" s="29">
        <f t="shared" si="1"/>
        <v>2656500.0000000005</v>
      </c>
      <c r="L19" s="49" t="s">
        <v>28</v>
      </c>
    </row>
    <row r="20" spans="1:12" x14ac:dyDescent="0.25">
      <c r="A20" s="23">
        <v>18</v>
      </c>
      <c r="B20" s="24">
        <v>1002</v>
      </c>
      <c r="C20" s="23">
        <v>10</v>
      </c>
      <c r="D20" s="23" t="s">
        <v>5</v>
      </c>
      <c r="E20" s="23">
        <v>805</v>
      </c>
      <c r="F20" s="25">
        <f t="shared" si="0"/>
        <v>885.50000000000011</v>
      </c>
      <c r="G20" s="26" t="e">
        <f>#REF!</f>
        <v>#REF!</v>
      </c>
      <c r="H20" s="27">
        <v>0</v>
      </c>
      <c r="I20" s="27">
        <f t="shared" si="4"/>
        <v>0</v>
      </c>
      <c r="J20" s="28">
        <f t="shared" si="3"/>
        <v>0</v>
      </c>
      <c r="K20" s="29">
        <f t="shared" si="1"/>
        <v>2656500.0000000005</v>
      </c>
      <c r="L20" s="49" t="s">
        <v>28</v>
      </c>
    </row>
    <row r="21" spans="1:12" x14ac:dyDescent="0.25">
      <c r="A21" s="23">
        <v>19</v>
      </c>
      <c r="B21" s="24">
        <v>1102</v>
      </c>
      <c r="C21" s="23">
        <v>11</v>
      </c>
      <c r="D21" s="23" t="s">
        <v>5</v>
      </c>
      <c r="E21" s="23">
        <v>805</v>
      </c>
      <c r="F21" s="25">
        <f t="shared" si="0"/>
        <v>885.50000000000011</v>
      </c>
      <c r="G21" s="26" t="e">
        <f>#REF!</f>
        <v>#REF!</v>
      </c>
      <c r="H21" s="27">
        <v>0</v>
      </c>
      <c r="I21" s="27">
        <f t="shared" si="4"/>
        <v>0</v>
      </c>
      <c r="J21" s="28">
        <f t="shared" si="3"/>
        <v>0</v>
      </c>
      <c r="K21" s="29">
        <f t="shared" si="1"/>
        <v>2656500.0000000005</v>
      </c>
      <c r="L21" s="49" t="s">
        <v>28</v>
      </c>
    </row>
    <row r="22" spans="1:12" x14ac:dyDescent="0.25">
      <c r="A22" s="23">
        <v>20</v>
      </c>
      <c r="B22" s="24">
        <v>1202</v>
      </c>
      <c r="C22" s="23">
        <v>12</v>
      </c>
      <c r="D22" s="23" t="s">
        <v>5</v>
      </c>
      <c r="E22" s="23">
        <v>805</v>
      </c>
      <c r="F22" s="25">
        <f t="shared" si="0"/>
        <v>885.50000000000011</v>
      </c>
      <c r="G22" s="26" t="e">
        <f>#REF!</f>
        <v>#REF!</v>
      </c>
      <c r="H22" s="27">
        <v>0</v>
      </c>
      <c r="I22" s="27">
        <f t="shared" si="4"/>
        <v>0</v>
      </c>
      <c r="J22" s="28">
        <f t="shared" si="3"/>
        <v>0</v>
      </c>
      <c r="K22" s="29">
        <f t="shared" si="1"/>
        <v>2656500.0000000005</v>
      </c>
      <c r="L22" s="49" t="s">
        <v>28</v>
      </c>
    </row>
    <row r="23" spans="1:12" x14ac:dyDescent="0.25">
      <c r="A23" s="23">
        <v>21</v>
      </c>
      <c r="B23" s="24">
        <v>1302</v>
      </c>
      <c r="C23" s="23">
        <v>13</v>
      </c>
      <c r="D23" s="23" t="s">
        <v>5</v>
      </c>
      <c r="E23" s="23">
        <v>805</v>
      </c>
      <c r="F23" s="25">
        <f t="shared" si="0"/>
        <v>885.50000000000011</v>
      </c>
      <c r="G23" s="26" t="e">
        <f>#REF!</f>
        <v>#REF!</v>
      </c>
      <c r="H23" s="27">
        <v>0</v>
      </c>
      <c r="I23" s="27">
        <f t="shared" si="4"/>
        <v>0</v>
      </c>
      <c r="J23" s="28">
        <f t="shared" si="3"/>
        <v>0</v>
      </c>
      <c r="K23" s="29">
        <f t="shared" si="1"/>
        <v>2656500.0000000005</v>
      </c>
      <c r="L23" s="49" t="s">
        <v>28</v>
      </c>
    </row>
    <row r="24" spans="1:12" x14ac:dyDescent="0.25">
      <c r="A24" s="23">
        <v>22</v>
      </c>
      <c r="B24" s="24">
        <v>1402</v>
      </c>
      <c r="C24" s="23">
        <v>14</v>
      </c>
      <c r="D24" s="23" t="s">
        <v>5</v>
      </c>
      <c r="E24" s="23">
        <v>805</v>
      </c>
      <c r="F24" s="25">
        <f t="shared" si="0"/>
        <v>885.50000000000011</v>
      </c>
      <c r="G24" s="26" t="e">
        <f>#REF!</f>
        <v>#REF!</v>
      </c>
      <c r="H24" s="27">
        <v>0</v>
      </c>
      <c r="I24" s="27">
        <f t="shared" si="4"/>
        <v>0</v>
      </c>
      <c r="J24" s="28">
        <f t="shared" si="3"/>
        <v>0</v>
      </c>
      <c r="K24" s="29">
        <f t="shared" si="1"/>
        <v>2656500.0000000005</v>
      </c>
      <c r="L24" s="49" t="s">
        <v>28</v>
      </c>
    </row>
    <row r="25" spans="1:12" x14ac:dyDescent="0.25">
      <c r="A25" s="31" t="s">
        <v>4</v>
      </c>
      <c r="B25" s="32"/>
      <c r="C25" s="32"/>
      <c r="D25" s="33"/>
      <c r="E25" s="34">
        <f>SUM(E3:E24)</f>
        <v>12585</v>
      </c>
      <c r="F25" s="34">
        <f>SUM(F3:F24)</f>
        <v>13843.500000000002</v>
      </c>
      <c r="G25" s="35"/>
      <c r="H25" s="36">
        <f>SUM(H3:H24)</f>
        <v>0</v>
      </c>
      <c r="I25" s="36">
        <f>SUM(I3:I24)</f>
        <v>0</v>
      </c>
      <c r="J25" s="37"/>
      <c r="K25" s="38">
        <f>SUM(K3:K24)</f>
        <v>41530500</v>
      </c>
    </row>
    <row r="28" spans="1:12" ht="23.25" x14ac:dyDescent="0.35">
      <c r="A28" s="48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2" ht="48.75" customHeight="1" x14ac:dyDescent="0.25">
      <c r="A29" s="17" t="s">
        <v>1</v>
      </c>
      <c r="B29" s="18" t="s">
        <v>0</v>
      </c>
      <c r="C29" s="19" t="s">
        <v>3</v>
      </c>
      <c r="D29" s="19" t="s">
        <v>2</v>
      </c>
      <c r="E29" s="19" t="s">
        <v>25</v>
      </c>
      <c r="F29" s="19" t="s">
        <v>17</v>
      </c>
      <c r="G29" s="20" t="s">
        <v>32</v>
      </c>
      <c r="H29" s="21" t="s">
        <v>33</v>
      </c>
      <c r="I29" s="22" t="s">
        <v>34</v>
      </c>
      <c r="J29" s="22" t="s">
        <v>35</v>
      </c>
      <c r="K29" s="22" t="s">
        <v>36</v>
      </c>
      <c r="L29" s="22" t="s">
        <v>26</v>
      </c>
    </row>
    <row r="30" spans="1:12" x14ac:dyDescent="0.25">
      <c r="A30" s="23">
        <v>23</v>
      </c>
      <c r="B30" s="24">
        <v>1502</v>
      </c>
      <c r="C30" s="23">
        <v>15</v>
      </c>
      <c r="D30" s="23" t="s">
        <v>5</v>
      </c>
      <c r="E30" s="23">
        <v>805</v>
      </c>
      <c r="F30" s="25">
        <f t="shared" ref="F30:F34" si="5">E30*1.1</f>
        <v>885.50000000000011</v>
      </c>
      <c r="G30" s="26" t="e">
        <f>#REF!</f>
        <v>#REF!</v>
      </c>
      <c r="H30" s="27">
        <v>0</v>
      </c>
      <c r="I30" s="27">
        <f t="shared" ref="I30:I34" si="6">ROUND(H30*1.08,0)</f>
        <v>0</v>
      </c>
      <c r="J30" s="28">
        <f t="shared" ref="J30:J34" si="7">MROUND((I30*0.03/12),500)</f>
        <v>0</v>
      </c>
      <c r="K30" s="29">
        <f t="shared" ref="K30:K34" si="8">F30*3000</f>
        <v>2656500.0000000005</v>
      </c>
      <c r="L30" s="30" t="s">
        <v>28</v>
      </c>
    </row>
    <row r="31" spans="1:12" x14ac:dyDescent="0.25">
      <c r="A31" s="23">
        <v>24</v>
      </c>
      <c r="B31" s="24">
        <v>1602</v>
      </c>
      <c r="C31" s="23">
        <v>16</v>
      </c>
      <c r="D31" s="23" t="s">
        <v>5</v>
      </c>
      <c r="E31" s="23">
        <v>805</v>
      </c>
      <c r="F31" s="25">
        <f t="shared" si="5"/>
        <v>885.50000000000011</v>
      </c>
      <c r="G31" s="26" t="e">
        <f>#REF!</f>
        <v>#REF!</v>
      </c>
      <c r="H31" s="27">
        <v>0</v>
      </c>
      <c r="I31" s="27">
        <f t="shared" si="6"/>
        <v>0</v>
      </c>
      <c r="J31" s="28">
        <f t="shared" si="7"/>
        <v>0</v>
      </c>
      <c r="K31" s="29">
        <f t="shared" si="8"/>
        <v>2656500.0000000005</v>
      </c>
      <c r="L31" s="30" t="s">
        <v>28</v>
      </c>
    </row>
    <row r="32" spans="1:12" x14ac:dyDescent="0.25">
      <c r="A32" s="23">
        <v>25</v>
      </c>
      <c r="B32" s="24">
        <v>1702</v>
      </c>
      <c r="C32" s="23">
        <v>17</v>
      </c>
      <c r="D32" s="23" t="s">
        <v>5</v>
      </c>
      <c r="E32" s="23">
        <v>805</v>
      </c>
      <c r="F32" s="25">
        <f t="shared" si="5"/>
        <v>885.50000000000011</v>
      </c>
      <c r="G32" s="26" t="e">
        <f>#REF!</f>
        <v>#REF!</v>
      </c>
      <c r="H32" s="27">
        <v>0</v>
      </c>
      <c r="I32" s="27">
        <f t="shared" si="6"/>
        <v>0</v>
      </c>
      <c r="J32" s="28">
        <f t="shared" si="7"/>
        <v>0</v>
      </c>
      <c r="K32" s="29">
        <f t="shared" si="8"/>
        <v>2656500.0000000005</v>
      </c>
      <c r="L32" s="30" t="s">
        <v>28</v>
      </c>
    </row>
    <row r="33" spans="1:12" x14ac:dyDescent="0.25">
      <c r="A33" s="23">
        <v>26</v>
      </c>
      <c r="B33" s="24">
        <v>1802</v>
      </c>
      <c r="C33" s="23">
        <v>18</v>
      </c>
      <c r="D33" s="23" t="s">
        <v>5</v>
      </c>
      <c r="E33" s="23">
        <v>805</v>
      </c>
      <c r="F33" s="25">
        <f t="shared" si="5"/>
        <v>885.50000000000011</v>
      </c>
      <c r="G33" s="26" t="e">
        <f>#REF!</f>
        <v>#REF!</v>
      </c>
      <c r="H33" s="27">
        <v>0</v>
      </c>
      <c r="I33" s="27">
        <f t="shared" si="6"/>
        <v>0</v>
      </c>
      <c r="J33" s="28">
        <f t="shared" si="7"/>
        <v>0</v>
      </c>
      <c r="K33" s="29">
        <f t="shared" si="8"/>
        <v>2656500.0000000005</v>
      </c>
      <c r="L33" s="30" t="s">
        <v>28</v>
      </c>
    </row>
    <row r="34" spans="1:12" x14ac:dyDescent="0.25">
      <c r="A34" s="23">
        <v>27</v>
      </c>
      <c r="B34" s="24">
        <v>1902</v>
      </c>
      <c r="C34" s="23">
        <v>19</v>
      </c>
      <c r="D34" s="23" t="s">
        <v>5</v>
      </c>
      <c r="E34" s="23">
        <v>805</v>
      </c>
      <c r="F34" s="25">
        <f t="shared" si="5"/>
        <v>885.50000000000011</v>
      </c>
      <c r="G34" s="26" t="e">
        <f>#REF!</f>
        <v>#REF!</v>
      </c>
      <c r="H34" s="27">
        <v>0</v>
      </c>
      <c r="I34" s="27">
        <f t="shared" si="6"/>
        <v>0</v>
      </c>
      <c r="J34" s="28">
        <f t="shared" si="7"/>
        <v>0</v>
      </c>
      <c r="K34" s="29">
        <f t="shared" si="8"/>
        <v>2656500.0000000005</v>
      </c>
      <c r="L34" s="30" t="s">
        <v>28</v>
      </c>
    </row>
    <row r="35" spans="1:12" ht="16.5" x14ac:dyDescent="0.3">
      <c r="A35" s="40" t="s">
        <v>4</v>
      </c>
      <c r="B35" s="41"/>
      <c r="C35" s="41"/>
      <c r="D35" s="42"/>
      <c r="E35" s="43">
        <f>SUM(E30:E34)</f>
        <v>4025</v>
      </c>
      <c r="F35" s="44">
        <f>SUM(F30:F34)</f>
        <v>4427.5000000000009</v>
      </c>
      <c r="G35" s="45"/>
      <c r="H35" s="46">
        <f>SUM(H30:H34)</f>
        <v>0</v>
      </c>
      <c r="I35" s="46">
        <f>SUM(I30:I34)</f>
        <v>0</v>
      </c>
      <c r="J35" s="46"/>
      <c r="K35" s="47">
        <f>SUM(K30:K34)</f>
        <v>13282500.000000002</v>
      </c>
    </row>
  </sheetData>
  <mergeCells count="4">
    <mergeCell ref="A1:K1"/>
    <mergeCell ref="A25:D25"/>
    <mergeCell ref="A28:K28"/>
    <mergeCell ref="A35:D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4031-6FED-4B1B-9FB9-FFE57AAF5C63}">
  <dimension ref="A1:L105"/>
  <sheetViews>
    <sheetView topLeftCell="A81" zoomScale="130" zoomScaleNormal="130" workbookViewId="0">
      <selection activeCell="H105" sqref="H105"/>
    </sheetView>
  </sheetViews>
  <sheetFormatPr defaultRowHeight="16.5" x14ac:dyDescent="0.3"/>
  <cols>
    <col min="1" max="1" width="4" style="39" customWidth="1"/>
    <col min="2" max="2" width="5.7109375" style="39" customWidth="1"/>
    <col min="3" max="3" width="5.140625" style="39" customWidth="1"/>
    <col min="4" max="4" width="6.5703125" style="39" customWidth="1"/>
    <col min="5" max="5" width="6.5703125" style="16" customWidth="1"/>
    <col min="6" max="6" width="7" style="16" customWidth="1"/>
    <col min="7" max="7" width="7.140625" style="39" customWidth="1"/>
    <col min="8" max="8" width="17.85546875" style="39" customWidth="1"/>
    <col min="9" max="9" width="16.5703125" style="39" customWidth="1"/>
    <col min="10" max="10" width="7.7109375" style="39" customWidth="1"/>
    <col min="11" max="11" width="11.85546875" style="39" customWidth="1"/>
    <col min="12" max="12" width="9.140625" style="63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55" t="s">
        <v>19</v>
      </c>
      <c r="F2" s="55" t="s">
        <v>17</v>
      </c>
      <c r="G2" s="17" t="s">
        <v>32</v>
      </c>
      <c r="H2" s="18" t="s">
        <v>33</v>
      </c>
      <c r="I2" s="50" t="s">
        <v>34</v>
      </c>
      <c r="J2" s="51" t="s">
        <v>35</v>
      </c>
      <c r="K2" s="51" t="s">
        <v>36</v>
      </c>
      <c r="L2" s="51" t="s">
        <v>29</v>
      </c>
    </row>
    <row r="3" spans="1:12" x14ac:dyDescent="0.3">
      <c r="A3" s="23">
        <v>1</v>
      </c>
      <c r="B3" s="24">
        <v>401</v>
      </c>
      <c r="C3" s="23">
        <v>4</v>
      </c>
      <c r="D3" s="23" t="s">
        <v>5</v>
      </c>
      <c r="E3" s="26">
        <v>1037</v>
      </c>
      <c r="F3" s="56">
        <f t="shared" ref="F3:F72" si="0">E3*1.1</f>
        <v>1140.7</v>
      </c>
      <c r="G3" s="23">
        <v>25500</v>
      </c>
      <c r="H3" s="52">
        <v>0</v>
      </c>
      <c r="I3" s="52">
        <f>H3*1.08</f>
        <v>0</v>
      </c>
      <c r="J3" s="53">
        <f>MROUND((I3*0.03/12),500)</f>
        <v>0</v>
      </c>
      <c r="K3" s="61">
        <f t="shared" ref="K3:K72" si="1">F3*3000</f>
        <v>3422100</v>
      </c>
      <c r="L3" s="64" t="s">
        <v>28</v>
      </c>
    </row>
    <row r="4" spans="1:12" x14ac:dyDescent="0.3">
      <c r="A4" s="23">
        <v>2</v>
      </c>
      <c r="B4" s="24">
        <v>403</v>
      </c>
      <c r="C4" s="23">
        <v>4</v>
      </c>
      <c r="D4" s="23" t="s">
        <v>16</v>
      </c>
      <c r="E4" s="26">
        <v>427</v>
      </c>
      <c r="F4" s="56">
        <f t="shared" si="0"/>
        <v>469.70000000000005</v>
      </c>
      <c r="G4" s="23">
        <f>G3</f>
        <v>25500</v>
      </c>
      <c r="H4" s="52">
        <v>0</v>
      </c>
      <c r="I4" s="52">
        <f t="shared" ref="I4:I13" si="2">H4*1.08</f>
        <v>0</v>
      </c>
      <c r="J4" s="53">
        <f t="shared" ref="J4:J13" si="3">MROUND((I4*0.03/12),500)</f>
        <v>0</v>
      </c>
      <c r="K4" s="61">
        <f t="shared" ref="K4:K13" si="4">F4*3000</f>
        <v>1409100.0000000002</v>
      </c>
      <c r="L4" s="64" t="s">
        <v>28</v>
      </c>
    </row>
    <row r="5" spans="1:12" x14ac:dyDescent="0.3">
      <c r="A5" s="23">
        <v>3</v>
      </c>
      <c r="B5" s="24">
        <v>404</v>
      </c>
      <c r="C5" s="23">
        <v>4</v>
      </c>
      <c r="D5" s="23" t="s">
        <v>16</v>
      </c>
      <c r="E5" s="26">
        <v>461</v>
      </c>
      <c r="F5" s="56">
        <f t="shared" si="0"/>
        <v>507.1</v>
      </c>
      <c r="G5" s="23">
        <f>G4</f>
        <v>25500</v>
      </c>
      <c r="H5" s="52">
        <v>0</v>
      </c>
      <c r="I5" s="52">
        <f t="shared" si="2"/>
        <v>0</v>
      </c>
      <c r="J5" s="53">
        <f t="shared" si="3"/>
        <v>0</v>
      </c>
      <c r="K5" s="61">
        <f t="shared" si="4"/>
        <v>1521300</v>
      </c>
      <c r="L5" s="64" t="s">
        <v>28</v>
      </c>
    </row>
    <row r="6" spans="1:12" x14ac:dyDescent="0.3">
      <c r="A6" s="23">
        <v>4</v>
      </c>
      <c r="B6" s="24">
        <v>405</v>
      </c>
      <c r="C6" s="23">
        <v>4</v>
      </c>
      <c r="D6" s="23" t="s">
        <v>16</v>
      </c>
      <c r="E6" s="26">
        <v>461</v>
      </c>
      <c r="F6" s="56">
        <f t="shared" si="0"/>
        <v>507.1</v>
      </c>
      <c r="G6" s="23">
        <f>G5</f>
        <v>25500</v>
      </c>
      <c r="H6" s="52">
        <f t="shared" ref="H4:H13" si="5">E6*G6</f>
        <v>11755500</v>
      </c>
      <c r="I6" s="52">
        <f t="shared" si="2"/>
        <v>12695940</v>
      </c>
      <c r="J6" s="53">
        <f t="shared" si="3"/>
        <v>31500</v>
      </c>
      <c r="K6" s="61">
        <f t="shared" si="4"/>
        <v>1521300</v>
      </c>
      <c r="L6" s="64" t="s">
        <v>27</v>
      </c>
    </row>
    <row r="7" spans="1:12" x14ac:dyDescent="0.3">
      <c r="A7" s="23">
        <v>5</v>
      </c>
      <c r="B7" s="24">
        <v>406</v>
      </c>
      <c r="C7" s="23">
        <v>4</v>
      </c>
      <c r="D7" s="23" t="s">
        <v>16</v>
      </c>
      <c r="E7" s="26">
        <v>427</v>
      </c>
      <c r="F7" s="56">
        <f t="shared" si="0"/>
        <v>469.70000000000005</v>
      </c>
      <c r="G7" s="23">
        <f>G6</f>
        <v>25500</v>
      </c>
      <c r="H7" s="52">
        <f t="shared" si="5"/>
        <v>10888500</v>
      </c>
      <c r="I7" s="52">
        <f t="shared" si="2"/>
        <v>11759580</v>
      </c>
      <c r="J7" s="53">
        <f t="shared" si="3"/>
        <v>29500</v>
      </c>
      <c r="K7" s="61">
        <f t="shared" si="4"/>
        <v>1409100.0000000002</v>
      </c>
      <c r="L7" s="64" t="s">
        <v>27</v>
      </c>
    </row>
    <row r="8" spans="1:12" x14ac:dyDescent="0.3">
      <c r="A8" s="23">
        <v>6</v>
      </c>
      <c r="B8" s="24">
        <v>501</v>
      </c>
      <c r="C8" s="23">
        <v>5</v>
      </c>
      <c r="D8" s="23" t="s">
        <v>5</v>
      </c>
      <c r="E8" s="26">
        <v>803</v>
      </c>
      <c r="F8" s="56">
        <f t="shared" si="0"/>
        <v>883.30000000000007</v>
      </c>
      <c r="G8" s="23">
        <f>G7+80</f>
        <v>25580</v>
      </c>
      <c r="H8" s="52">
        <v>0</v>
      </c>
      <c r="I8" s="52">
        <f t="shared" si="2"/>
        <v>0</v>
      </c>
      <c r="J8" s="53">
        <f t="shared" si="3"/>
        <v>0</v>
      </c>
      <c r="K8" s="61">
        <f t="shared" si="4"/>
        <v>2649900</v>
      </c>
      <c r="L8" s="64" t="s">
        <v>28</v>
      </c>
    </row>
    <row r="9" spans="1:12" x14ac:dyDescent="0.3">
      <c r="A9" s="23">
        <v>7</v>
      </c>
      <c r="B9" s="24">
        <v>502</v>
      </c>
      <c r="C9" s="23">
        <v>5</v>
      </c>
      <c r="D9" s="23" t="s">
        <v>5</v>
      </c>
      <c r="E9" s="26">
        <v>800</v>
      </c>
      <c r="F9" s="56">
        <f t="shared" si="0"/>
        <v>880.00000000000011</v>
      </c>
      <c r="G9" s="23">
        <f>G8</f>
        <v>25580</v>
      </c>
      <c r="H9" s="52">
        <f t="shared" si="5"/>
        <v>20464000</v>
      </c>
      <c r="I9" s="52">
        <f t="shared" si="2"/>
        <v>22101120</v>
      </c>
      <c r="J9" s="53">
        <f t="shared" si="3"/>
        <v>55500</v>
      </c>
      <c r="K9" s="61">
        <f t="shared" si="4"/>
        <v>2640000.0000000005</v>
      </c>
      <c r="L9" s="64" t="s">
        <v>27</v>
      </c>
    </row>
    <row r="10" spans="1:12" x14ac:dyDescent="0.3">
      <c r="A10" s="23">
        <v>8</v>
      </c>
      <c r="B10" s="24">
        <v>503</v>
      </c>
      <c r="C10" s="23">
        <v>5</v>
      </c>
      <c r="D10" s="23" t="s">
        <v>16</v>
      </c>
      <c r="E10" s="26">
        <v>427</v>
      </c>
      <c r="F10" s="56">
        <f t="shared" si="0"/>
        <v>469.70000000000005</v>
      </c>
      <c r="G10" s="23">
        <f>G9</f>
        <v>25580</v>
      </c>
      <c r="H10" s="52">
        <f t="shared" si="5"/>
        <v>10922660</v>
      </c>
      <c r="I10" s="52">
        <f>ROUND(H10*1.08,0)</f>
        <v>11796473</v>
      </c>
      <c r="J10" s="53">
        <f t="shared" si="3"/>
        <v>29500</v>
      </c>
      <c r="K10" s="61">
        <f t="shared" si="4"/>
        <v>1409100.0000000002</v>
      </c>
      <c r="L10" s="64" t="s">
        <v>27</v>
      </c>
    </row>
    <row r="11" spans="1:12" x14ac:dyDescent="0.3">
      <c r="A11" s="23">
        <v>9</v>
      </c>
      <c r="B11" s="24">
        <v>504</v>
      </c>
      <c r="C11" s="23">
        <v>5</v>
      </c>
      <c r="D11" s="23" t="s">
        <v>16</v>
      </c>
      <c r="E11" s="26">
        <v>461</v>
      </c>
      <c r="F11" s="56">
        <f t="shared" si="0"/>
        <v>507.1</v>
      </c>
      <c r="G11" s="23">
        <f>G10</f>
        <v>25580</v>
      </c>
      <c r="H11" s="52">
        <f t="shared" si="5"/>
        <v>11792380</v>
      </c>
      <c r="I11" s="52">
        <f t="shared" ref="I11:I13" si="6">ROUND(H11*1.08,0)</f>
        <v>12735770</v>
      </c>
      <c r="J11" s="53">
        <f t="shared" si="3"/>
        <v>32000</v>
      </c>
      <c r="K11" s="61">
        <f t="shared" si="4"/>
        <v>1521300</v>
      </c>
      <c r="L11" s="64" t="s">
        <v>27</v>
      </c>
    </row>
    <row r="12" spans="1:12" x14ac:dyDescent="0.3">
      <c r="A12" s="23">
        <v>10</v>
      </c>
      <c r="B12" s="24">
        <v>505</v>
      </c>
      <c r="C12" s="23">
        <v>5</v>
      </c>
      <c r="D12" s="23" t="s">
        <v>16</v>
      </c>
      <c r="E12" s="26">
        <v>461</v>
      </c>
      <c r="F12" s="56">
        <f t="shared" si="0"/>
        <v>507.1</v>
      </c>
      <c r="G12" s="23">
        <f>G11</f>
        <v>25580</v>
      </c>
      <c r="H12" s="52">
        <f t="shared" si="5"/>
        <v>11792380</v>
      </c>
      <c r="I12" s="52">
        <f t="shared" si="6"/>
        <v>12735770</v>
      </c>
      <c r="J12" s="53">
        <f t="shared" si="3"/>
        <v>32000</v>
      </c>
      <c r="K12" s="61">
        <f t="shared" si="4"/>
        <v>1521300</v>
      </c>
      <c r="L12" s="64" t="s">
        <v>27</v>
      </c>
    </row>
    <row r="13" spans="1:12" x14ac:dyDescent="0.3">
      <c r="A13" s="23">
        <v>11</v>
      </c>
      <c r="B13" s="24">
        <v>506</v>
      </c>
      <c r="C13" s="23">
        <v>5</v>
      </c>
      <c r="D13" s="23" t="s">
        <v>16</v>
      </c>
      <c r="E13" s="26">
        <v>427</v>
      </c>
      <c r="F13" s="56">
        <f t="shared" si="0"/>
        <v>469.70000000000005</v>
      </c>
      <c r="G13" s="23">
        <f>G12</f>
        <v>25580</v>
      </c>
      <c r="H13" s="52">
        <f t="shared" si="5"/>
        <v>10922660</v>
      </c>
      <c r="I13" s="52">
        <f t="shared" si="6"/>
        <v>11796473</v>
      </c>
      <c r="J13" s="53">
        <f t="shared" si="3"/>
        <v>29500</v>
      </c>
      <c r="K13" s="61">
        <f t="shared" si="4"/>
        <v>1409100.0000000002</v>
      </c>
      <c r="L13" s="64" t="s">
        <v>27</v>
      </c>
    </row>
    <row r="14" spans="1:12" x14ac:dyDescent="0.3">
      <c r="A14" s="31" t="s">
        <v>4</v>
      </c>
      <c r="B14" s="32"/>
      <c r="C14" s="32"/>
      <c r="D14" s="33"/>
      <c r="E14" s="57">
        <f t="shared" ref="E14:F14" si="7">SUM(E3:E13)</f>
        <v>6192</v>
      </c>
      <c r="F14" s="58">
        <f t="shared" si="7"/>
        <v>6811.2000000000007</v>
      </c>
      <c r="G14" s="23"/>
      <c r="H14" s="59">
        <f t="shared" ref="H14:K14" si="8">SUM(H3:H13)</f>
        <v>88538080</v>
      </c>
      <c r="I14" s="59">
        <f t="shared" si="8"/>
        <v>95621126</v>
      </c>
      <c r="J14" s="60"/>
      <c r="K14" s="62">
        <f t="shared" si="8"/>
        <v>20433600</v>
      </c>
      <c r="L14" s="64"/>
    </row>
    <row r="15" spans="1:12" x14ac:dyDescent="0.3">
      <c r="A15" s="23"/>
      <c r="B15" s="24"/>
      <c r="C15" s="23"/>
      <c r="D15" s="23"/>
      <c r="E15" s="26"/>
      <c r="F15" s="56"/>
      <c r="G15" s="23"/>
      <c r="H15" s="52"/>
      <c r="I15" s="52"/>
      <c r="J15" s="53"/>
      <c r="K15" s="52"/>
      <c r="L15" s="64"/>
    </row>
    <row r="16" spans="1:12" ht="23.25" x14ac:dyDescent="0.35">
      <c r="A16" s="66" t="s">
        <v>23</v>
      </c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5"/>
    </row>
    <row r="17" spans="1:12" x14ac:dyDescent="0.3">
      <c r="A17" s="23"/>
      <c r="B17" s="24"/>
      <c r="C17" s="23"/>
      <c r="D17" s="23"/>
      <c r="E17" s="26"/>
      <c r="F17" s="56"/>
      <c r="G17" s="23"/>
      <c r="H17" s="52"/>
      <c r="I17" s="52"/>
      <c r="J17" s="53"/>
      <c r="K17" s="52"/>
      <c r="L17" s="65"/>
    </row>
    <row r="18" spans="1:12" ht="50.25" customHeight="1" x14ac:dyDescent="0.25">
      <c r="A18" s="17" t="s">
        <v>1</v>
      </c>
      <c r="B18" s="18" t="s">
        <v>0</v>
      </c>
      <c r="C18" s="19" t="s">
        <v>3</v>
      </c>
      <c r="D18" s="19" t="s">
        <v>2</v>
      </c>
      <c r="E18" s="55" t="s">
        <v>24</v>
      </c>
      <c r="F18" s="55" t="s">
        <v>17</v>
      </c>
      <c r="G18" s="17" t="s">
        <v>32</v>
      </c>
      <c r="H18" s="18" t="s">
        <v>33</v>
      </c>
      <c r="I18" s="50" t="s">
        <v>34</v>
      </c>
      <c r="J18" s="51" t="s">
        <v>35</v>
      </c>
      <c r="K18" s="51" t="s">
        <v>36</v>
      </c>
      <c r="L18" s="51" t="s">
        <v>29</v>
      </c>
    </row>
    <row r="19" spans="1:12" x14ac:dyDescent="0.3">
      <c r="A19" s="23">
        <v>12</v>
      </c>
      <c r="B19" s="24">
        <v>601</v>
      </c>
      <c r="C19" s="23">
        <v>6</v>
      </c>
      <c r="D19" s="23" t="s">
        <v>5</v>
      </c>
      <c r="E19" s="26">
        <v>803</v>
      </c>
      <c r="F19" s="56">
        <f t="shared" si="0"/>
        <v>883.30000000000007</v>
      </c>
      <c r="G19" s="23">
        <f>G13+80</f>
        <v>25660</v>
      </c>
      <c r="H19" s="52">
        <f t="shared" ref="H3:H72" si="9">E19*G19</f>
        <v>20604980</v>
      </c>
      <c r="I19" s="52">
        <f>ROUND(H19*1.08,0)</f>
        <v>22253378</v>
      </c>
      <c r="J19" s="53">
        <f>MROUND((I19*0.03/12),500)</f>
        <v>55500</v>
      </c>
      <c r="K19" s="61">
        <f t="shared" si="1"/>
        <v>2649900</v>
      </c>
      <c r="L19" s="64" t="s">
        <v>27</v>
      </c>
    </row>
    <row r="20" spans="1:12" x14ac:dyDescent="0.3">
      <c r="A20" s="23">
        <v>13</v>
      </c>
      <c r="B20" s="24">
        <v>602</v>
      </c>
      <c r="C20" s="23">
        <v>6</v>
      </c>
      <c r="D20" s="23" t="s">
        <v>5</v>
      </c>
      <c r="E20" s="26">
        <v>800</v>
      </c>
      <c r="F20" s="56">
        <f t="shared" si="0"/>
        <v>880.00000000000011</v>
      </c>
      <c r="G20" s="23">
        <f>G19</f>
        <v>25660</v>
      </c>
      <c r="H20" s="52">
        <v>0</v>
      </c>
      <c r="I20" s="52">
        <f t="shared" ref="I20:I83" si="10">ROUND(H20*1.08,0)</f>
        <v>0</v>
      </c>
      <c r="J20" s="53">
        <f t="shared" ref="J20:J83" si="11">MROUND((I20*0.03/12),500)</f>
        <v>0</v>
      </c>
      <c r="K20" s="61">
        <f t="shared" ref="K20:K83" si="12">F20*3000</f>
        <v>2640000.0000000005</v>
      </c>
      <c r="L20" s="64" t="s">
        <v>28</v>
      </c>
    </row>
    <row r="21" spans="1:12" x14ac:dyDescent="0.3">
      <c r="A21" s="23">
        <v>14</v>
      </c>
      <c r="B21" s="24">
        <v>603</v>
      </c>
      <c r="C21" s="23">
        <v>6</v>
      </c>
      <c r="D21" s="23" t="s">
        <v>16</v>
      </c>
      <c r="E21" s="26">
        <v>427</v>
      </c>
      <c r="F21" s="56">
        <f t="shared" si="0"/>
        <v>469.70000000000005</v>
      </c>
      <c r="G21" s="23">
        <f>G20</f>
        <v>25660</v>
      </c>
      <c r="H21" s="52">
        <v>0</v>
      </c>
      <c r="I21" s="52">
        <f t="shared" si="10"/>
        <v>0</v>
      </c>
      <c r="J21" s="53">
        <f t="shared" si="11"/>
        <v>0</v>
      </c>
      <c r="K21" s="61">
        <f t="shared" si="12"/>
        <v>1409100.0000000002</v>
      </c>
      <c r="L21" s="64" t="s">
        <v>28</v>
      </c>
    </row>
    <row r="22" spans="1:12" x14ac:dyDescent="0.3">
      <c r="A22" s="23">
        <v>15</v>
      </c>
      <c r="B22" s="24">
        <v>604</v>
      </c>
      <c r="C22" s="23">
        <v>6</v>
      </c>
      <c r="D22" s="23" t="s">
        <v>16</v>
      </c>
      <c r="E22" s="26">
        <v>461</v>
      </c>
      <c r="F22" s="56">
        <f t="shared" si="0"/>
        <v>507.1</v>
      </c>
      <c r="G22" s="23">
        <f>G21</f>
        <v>25660</v>
      </c>
      <c r="H22" s="52">
        <v>0</v>
      </c>
      <c r="I22" s="52">
        <f t="shared" si="10"/>
        <v>0</v>
      </c>
      <c r="J22" s="53">
        <f t="shared" si="11"/>
        <v>0</v>
      </c>
      <c r="K22" s="61">
        <f t="shared" si="12"/>
        <v>1521300</v>
      </c>
      <c r="L22" s="64" t="s">
        <v>28</v>
      </c>
    </row>
    <row r="23" spans="1:12" x14ac:dyDescent="0.3">
      <c r="A23" s="23">
        <v>16</v>
      </c>
      <c r="B23" s="24">
        <v>605</v>
      </c>
      <c r="C23" s="23">
        <v>6</v>
      </c>
      <c r="D23" s="23" t="s">
        <v>16</v>
      </c>
      <c r="E23" s="26">
        <v>461</v>
      </c>
      <c r="F23" s="56">
        <f t="shared" si="0"/>
        <v>507.1</v>
      </c>
      <c r="G23" s="23">
        <f>G22</f>
        <v>25660</v>
      </c>
      <c r="H23" s="52">
        <v>0</v>
      </c>
      <c r="I23" s="52">
        <f t="shared" si="10"/>
        <v>0</v>
      </c>
      <c r="J23" s="53">
        <f t="shared" si="11"/>
        <v>0</v>
      </c>
      <c r="K23" s="61">
        <f t="shared" si="12"/>
        <v>1521300</v>
      </c>
      <c r="L23" s="64" t="s">
        <v>28</v>
      </c>
    </row>
    <row r="24" spans="1:12" x14ac:dyDescent="0.3">
      <c r="A24" s="23">
        <v>17</v>
      </c>
      <c r="B24" s="24">
        <v>606</v>
      </c>
      <c r="C24" s="23">
        <v>6</v>
      </c>
      <c r="D24" s="23" t="s">
        <v>16</v>
      </c>
      <c r="E24" s="26">
        <v>427</v>
      </c>
      <c r="F24" s="56">
        <f t="shared" si="0"/>
        <v>469.70000000000005</v>
      </c>
      <c r="G24" s="23">
        <f>G23</f>
        <v>25660</v>
      </c>
      <c r="H24" s="52">
        <v>0</v>
      </c>
      <c r="I24" s="52">
        <f t="shared" si="10"/>
        <v>0</v>
      </c>
      <c r="J24" s="53">
        <f t="shared" si="11"/>
        <v>0</v>
      </c>
      <c r="K24" s="61">
        <f t="shared" si="12"/>
        <v>1409100.0000000002</v>
      </c>
      <c r="L24" s="64" t="s">
        <v>28</v>
      </c>
    </row>
    <row r="25" spans="1:12" x14ac:dyDescent="0.3">
      <c r="A25" s="23">
        <v>18</v>
      </c>
      <c r="B25" s="24">
        <v>701</v>
      </c>
      <c r="C25" s="23">
        <v>7</v>
      </c>
      <c r="D25" s="23" t="s">
        <v>5</v>
      </c>
      <c r="E25" s="26">
        <v>803</v>
      </c>
      <c r="F25" s="56">
        <f t="shared" si="0"/>
        <v>883.30000000000007</v>
      </c>
      <c r="G25" s="23">
        <f>G19+80</f>
        <v>25740</v>
      </c>
      <c r="H25" s="52">
        <v>0</v>
      </c>
      <c r="I25" s="52">
        <f t="shared" si="10"/>
        <v>0</v>
      </c>
      <c r="J25" s="53">
        <f t="shared" si="11"/>
        <v>0</v>
      </c>
      <c r="K25" s="61">
        <f t="shared" si="12"/>
        <v>2649900</v>
      </c>
      <c r="L25" s="64" t="s">
        <v>28</v>
      </c>
    </row>
    <row r="26" spans="1:12" x14ac:dyDescent="0.3">
      <c r="A26" s="23">
        <v>19</v>
      </c>
      <c r="B26" s="24">
        <v>702</v>
      </c>
      <c r="C26" s="23">
        <v>7</v>
      </c>
      <c r="D26" s="23" t="s">
        <v>5</v>
      </c>
      <c r="E26" s="26">
        <v>800</v>
      </c>
      <c r="F26" s="56">
        <f t="shared" si="0"/>
        <v>880.00000000000011</v>
      </c>
      <c r="G26" s="23">
        <f>G25</f>
        <v>25740</v>
      </c>
      <c r="H26" s="52">
        <v>0</v>
      </c>
      <c r="I26" s="52">
        <f t="shared" si="10"/>
        <v>0</v>
      </c>
      <c r="J26" s="53">
        <f t="shared" si="11"/>
        <v>0</v>
      </c>
      <c r="K26" s="61">
        <f t="shared" si="12"/>
        <v>2640000.0000000005</v>
      </c>
      <c r="L26" s="64" t="s">
        <v>28</v>
      </c>
    </row>
    <row r="27" spans="1:12" x14ac:dyDescent="0.3">
      <c r="A27" s="23">
        <v>20</v>
      </c>
      <c r="B27" s="24">
        <v>703</v>
      </c>
      <c r="C27" s="23">
        <v>7</v>
      </c>
      <c r="D27" s="23" t="s">
        <v>16</v>
      </c>
      <c r="E27" s="26">
        <v>427</v>
      </c>
      <c r="F27" s="56">
        <f t="shared" si="0"/>
        <v>469.70000000000005</v>
      </c>
      <c r="G27" s="23">
        <f>G26</f>
        <v>25740</v>
      </c>
      <c r="H27" s="52">
        <v>0</v>
      </c>
      <c r="I27" s="52">
        <f t="shared" si="10"/>
        <v>0</v>
      </c>
      <c r="J27" s="53">
        <f t="shared" si="11"/>
        <v>0</v>
      </c>
      <c r="K27" s="61">
        <f t="shared" si="12"/>
        <v>1409100.0000000002</v>
      </c>
      <c r="L27" s="64" t="s">
        <v>28</v>
      </c>
    </row>
    <row r="28" spans="1:12" x14ac:dyDescent="0.3">
      <c r="A28" s="23">
        <v>21</v>
      </c>
      <c r="B28" s="24">
        <v>704</v>
      </c>
      <c r="C28" s="23">
        <v>7</v>
      </c>
      <c r="D28" s="23" t="s">
        <v>16</v>
      </c>
      <c r="E28" s="26">
        <v>461</v>
      </c>
      <c r="F28" s="56">
        <f t="shared" si="0"/>
        <v>507.1</v>
      </c>
      <c r="G28" s="23">
        <f>G27</f>
        <v>25740</v>
      </c>
      <c r="H28" s="52">
        <v>0</v>
      </c>
      <c r="I28" s="52">
        <f t="shared" si="10"/>
        <v>0</v>
      </c>
      <c r="J28" s="53">
        <f t="shared" si="11"/>
        <v>0</v>
      </c>
      <c r="K28" s="61">
        <f t="shared" si="12"/>
        <v>1521300</v>
      </c>
      <c r="L28" s="64" t="s">
        <v>28</v>
      </c>
    </row>
    <row r="29" spans="1:12" x14ac:dyDescent="0.3">
      <c r="A29" s="23">
        <v>22</v>
      </c>
      <c r="B29" s="24">
        <v>705</v>
      </c>
      <c r="C29" s="23">
        <v>7</v>
      </c>
      <c r="D29" s="23" t="s">
        <v>16</v>
      </c>
      <c r="E29" s="26">
        <v>461</v>
      </c>
      <c r="F29" s="56">
        <f t="shared" si="0"/>
        <v>507.1</v>
      </c>
      <c r="G29" s="23">
        <f>G28</f>
        <v>25740</v>
      </c>
      <c r="H29" s="52">
        <v>0</v>
      </c>
      <c r="I29" s="52">
        <f t="shared" si="10"/>
        <v>0</v>
      </c>
      <c r="J29" s="53">
        <f t="shared" si="11"/>
        <v>0</v>
      </c>
      <c r="K29" s="61">
        <f t="shared" si="12"/>
        <v>1521300</v>
      </c>
      <c r="L29" s="64" t="s">
        <v>28</v>
      </c>
    </row>
    <row r="30" spans="1:12" x14ac:dyDescent="0.3">
      <c r="A30" s="23">
        <v>23</v>
      </c>
      <c r="B30" s="24">
        <v>706</v>
      </c>
      <c r="C30" s="23">
        <v>7</v>
      </c>
      <c r="D30" s="23" t="s">
        <v>16</v>
      </c>
      <c r="E30" s="26">
        <v>427</v>
      </c>
      <c r="F30" s="56">
        <f t="shared" si="0"/>
        <v>469.70000000000005</v>
      </c>
      <c r="G30" s="23">
        <f>G29</f>
        <v>25740</v>
      </c>
      <c r="H30" s="52">
        <v>0</v>
      </c>
      <c r="I30" s="52">
        <f t="shared" si="10"/>
        <v>0</v>
      </c>
      <c r="J30" s="53">
        <f t="shared" si="11"/>
        <v>0</v>
      </c>
      <c r="K30" s="61">
        <f t="shared" si="12"/>
        <v>1409100.0000000002</v>
      </c>
      <c r="L30" s="64" t="s">
        <v>28</v>
      </c>
    </row>
    <row r="31" spans="1:12" x14ac:dyDescent="0.3">
      <c r="A31" s="23">
        <v>24</v>
      </c>
      <c r="B31" s="24">
        <v>801</v>
      </c>
      <c r="C31" s="23">
        <v>8</v>
      </c>
      <c r="D31" s="23" t="s">
        <v>5</v>
      </c>
      <c r="E31" s="26">
        <v>803</v>
      </c>
      <c r="F31" s="56">
        <f t="shared" si="0"/>
        <v>883.30000000000007</v>
      </c>
      <c r="G31" s="23">
        <f>G25+80</f>
        <v>25820</v>
      </c>
      <c r="H31" s="52">
        <v>0</v>
      </c>
      <c r="I31" s="52">
        <f t="shared" si="10"/>
        <v>0</v>
      </c>
      <c r="J31" s="53">
        <f t="shared" si="11"/>
        <v>0</v>
      </c>
      <c r="K31" s="61">
        <f t="shared" si="12"/>
        <v>2649900</v>
      </c>
      <c r="L31" s="64" t="s">
        <v>28</v>
      </c>
    </row>
    <row r="32" spans="1:12" x14ac:dyDescent="0.3">
      <c r="A32" s="23">
        <v>25</v>
      </c>
      <c r="B32" s="24">
        <v>802</v>
      </c>
      <c r="C32" s="23">
        <v>8</v>
      </c>
      <c r="D32" s="23" t="s">
        <v>5</v>
      </c>
      <c r="E32" s="26">
        <v>800</v>
      </c>
      <c r="F32" s="56">
        <f t="shared" si="0"/>
        <v>880.00000000000011</v>
      </c>
      <c r="G32" s="23">
        <f>G31</f>
        <v>25820</v>
      </c>
      <c r="H32" s="52">
        <v>0</v>
      </c>
      <c r="I32" s="52">
        <f t="shared" si="10"/>
        <v>0</v>
      </c>
      <c r="J32" s="53">
        <f t="shared" si="11"/>
        <v>0</v>
      </c>
      <c r="K32" s="61">
        <f t="shared" si="12"/>
        <v>2640000.0000000005</v>
      </c>
      <c r="L32" s="64" t="s">
        <v>28</v>
      </c>
    </row>
    <row r="33" spans="1:12" x14ac:dyDescent="0.3">
      <c r="A33" s="23">
        <v>26</v>
      </c>
      <c r="B33" s="24">
        <v>803</v>
      </c>
      <c r="C33" s="23">
        <v>8</v>
      </c>
      <c r="D33" s="23" t="s">
        <v>16</v>
      </c>
      <c r="E33" s="26">
        <v>427</v>
      </c>
      <c r="F33" s="56">
        <f t="shared" si="0"/>
        <v>469.70000000000005</v>
      </c>
      <c r="G33" s="23">
        <f>G32</f>
        <v>25820</v>
      </c>
      <c r="H33" s="52">
        <v>0</v>
      </c>
      <c r="I33" s="52">
        <f t="shared" si="10"/>
        <v>0</v>
      </c>
      <c r="J33" s="53">
        <f t="shared" si="11"/>
        <v>0</v>
      </c>
      <c r="K33" s="61">
        <f t="shared" si="12"/>
        <v>1409100.0000000002</v>
      </c>
      <c r="L33" s="64" t="s">
        <v>28</v>
      </c>
    </row>
    <row r="34" spans="1:12" x14ac:dyDescent="0.3">
      <c r="A34" s="23">
        <v>27</v>
      </c>
      <c r="B34" s="24">
        <v>804</v>
      </c>
      <c r="C34" s="23">
        <v>8</v>
      </c>
      <c r="D34" s="23" t="s">
        <v>16</v>
      </c>
      <c r="E34" s="26">
        <v>461</v>
      </c>
      <c r="F34" s="56">
        <f t="shared" si="0"/>
        <v>507.1</v>
      </c>
      <c r="G34" s="23">
        <f>G33</f>
        <v>25820</v>
      </c>
      <c r="H34" s="52">
        <v>0</v>
      </c>
      <c r="I34" s="52">
        <f t="shared" si="10"/>
        <v>0</v>
      </c>
      <c r="J34" s="53">
        <f t="shared" si="11"/>
        <v>0</v>
      </c>
      <c r="K34" s="61">
        <f t="shared" si="12"/>
        <v>1521300</v>
      </c>
      <c r="L34" s="64" t="s">
        <v>28</v>
      </c>
    </row>
    <row r="35" spans="1:12" x14ac:dyDescent="0.3">
      <c r="A35" s="23">
        <v>28</v>
      </c>
      <c r="B35" s="24">
        <v>805</v>
      </c>
      <c r="C35" s="23">
        <v>8</v>
      </c>
      <c r="D35" s="23" t="s">
        <v>16</v>
      </c>
      <c r="E35" s="26">
        <v>461</v>
      </c>
      <c r="F35" s="56">
        <f t="shared" si="0"/>
        <v>507.1</v>
      </c>
      <c r="G35" s="23">
        <f>G34</f>
        <v>25820</v>
      </c>
      <c r="H35" s="52">
        <v>0</v>
      </c>
      <c r="I35" s="52">
        <f t="shared" si="10"/>
        <v>0</v>
      </c>
      <c r="J35" s="53">
        <f t="shared" si="11"/>
        <v>0</v>
      </c>
      <c r="K35" s="61">
        <f t="shared" si="12"/>
        <v>1521300</v>
      </c>
      <c r="L35" s="64" t="s">
        <v>28</v>
      </c>
    </row>
    <row r="36" spans="1:12" x14ac:dyDescent="0.3">
      <c r="A36" s="23">
        <v>29</v>
      </c>
      <c r="B36" s="24">
        <v>806</v>
      </c>
      <c r="C36" s="23">
        <v>8</v>
      </c>
      <c r="D36" s="23" t="s">
        <v>16</v>
      </c>
      <c r="E36" s="26">
        <v>427</v>
      </c>
      <c r="F36" s="56">
        <f t="shared" si="0"/>
        <v>469.70000000000005</v>
      </c>
      <c r="G36" s="23">
        <f>G35</f>
        <v>25820</v>
      </c>
      <c r="H36" s="52">
        <v>0</v>
      </c>
      <c r="I36" s="52">
        <f t="shared" si="10"/>
        <v>0</v>
      </c>
      <c r="J36" s="53">
        <f t="shared" si="11"/>
        <v>0</v>
      </c>
      <c r="K36" s="61">
        <f t="shared" si="12"/>
        <v>1409100.0000000002</v>
      </c>
      <c r="L36" s="64" t="s">
        <v>28</v>
      </c>
    </row>
    <row r="37" spans="1:12" x14ac:dyDescent="0.3">
      <c r="A37" s="23">
        <v>30</v>
      </c>
      <c r="B37" s="24">
        <v>901</v>
      </c>
      <c r="C37" s="23">
        <v>9</v>
      </c>
      <c r="D37" s="23" t="s">
        <v>5</v>
      </c>
      <c r="E37" s="26">
        <v>803</v>
      </c>
      <c r="F37" s="56">
        <f t="shared" si="0"/>
        <v>883.30000000000007</v>
      </c>
      <c r="G37" s="23">
        <f>G31+80</f>
        <v>25900</v>
      </c>
      <c r="H37" s="52">
        <v>0</v>
      </c>
      <c r="I37" s="52">
        <f t="shared" si="10"/>
        <v>0</v>
      </c>
      <c r="J37" s="53">
        <f t="shared" si="11"/>
        <v>0</v>
      </c>
      <c r="K37" s="61">
        <f t="shared" si="12"/>
        <v>2649900</v>
      </c>
      <c r="L37" s="64" t="s">
        <v>28</v>
      </c>
    </row>
    <row r="38" spans="1:12" x14ac:dyDescent="0.3">
      <c r="A38" s="23">
        <v>31</v>
      </c>
      <c r="B38" s="24">
        <v>902</v>
      </c>
      <c r="C38" s="23">
        <v>9</v>
      </c>
      <c r="D38" s="23" t="s">
        <v>5</v>
      </c>
      <c r="E38" s="26">
        <v>800</v>
      </c>
      <c r="F38" s="56">
        <f t="shared" si="0"/>
        <v>880.00000000000011</v>
      </c>
      <c r="G38" s="23">
        <f>G37</f>
        <v>25900</v>
      </c>
      <c r="H38" s="52">
        <v>0</v>
      </c>
      <c r="I38" s="52">
        <f t="shared" si="10"/>
        <v>0</v>
      </c>
      <c r="J38" s="53">
        <f t="shared" si="11"/>
        <v>0</v>
      </c>
      <c r="K38" s="61">
        <f t="shared" si="12"/>
        <v>2640000.0000000005</v>
      </c>
      <c r="L38" s="64" t="s">
        <v>28</v>
      </c>
    </row>
    <row r="39" spans="1:12" x14ac:dyDescent="0.3">
      <c r="A39" s="23">
        <v>32</v>
      </c>
      <c r="B39" s="24">
        <v>903</v>
      </c>
      <c r="C39" s="23">
        <v>9</v>
      </c>
      <c r="D39" s="23" t="s">
        <v>16</v>
      </c>
      <c r="E39" s="26">
        <v>427</v>
      </c>
      <c r="F39" s="56">
        <f t="shared" si="0"/>
        <v>469.70000000000005</v>
      </c>
      <c r="G39" s="23">
        <f>G38</f>
        <v>25900</v>
      </c>
      <c r="H39" s="52">
        <f t="shared" ref="H20:H83" si="13">E39*G39</f>
        <v>11059300</v>
      </c>
      <c r="I39" s="52">
        <f t="shared" si="10"/>
        <v>11944044</v>
      </c>
      <c r="J39" s="53">
        <f t="shared" si="11"/>
        <v>30000</v>
      </c>
      <c r="K39" s="61">
        <f t="shared" si="12"/>
        <v>1409100.0000000002</v>
      </c>
      <c r="L39" s="64" t="s">
        <v>27</v>
      </c>
    </row>
    <row r="40" spans="1:12" x14ac:dyDescent="0.3">
      <c r="A40" s="23">
        <v>33</v>
      </c>
      <c r="B40" s="24">
        <v>904</v>
      </c>
      <c r="C40" s="23">
        <v>9</v>
      </c>
      <c r="D40" s="23" t="s">
        <v>16</v>
      </c>
      <c r="E40" s="26">
        <v>461</v>
      </c>
      <c r="F40" s="56">
        <f t="shared" si="0"/>
        <v>507.1</v>
      </c>
      <c r="G40" s="23">
        <f>G39</f>
        <v>25900</v>
      </c>
      <c r="H40" s="52">
        <f t="shared" si="13"/>
        <v>11939900</v>
      </c>
      <c r="I40" s="52">
        <f t="shared" si="10"/>
        <v>12895092</v>
      </c>
      <c r="J40" s="53">
        <f t="shared" si="11"/>
        <v>32000</v>
      </c>
      <c r="K40" s="61">
        <f t="shared" si="12"/>
        <v>1521300</v>
      </c>
      <c r="L40" s="64" t="s">
        <v>27</v>
      </c>
    </row>
    <row r="41" spans="1:12" x14ac:dyDescent="0.3">
      <c r="A41" s="23">
        <v>34</v>
      </c>
      <c r="B41" s="24">
        <v>905</v>
      </c>
      <c r="C41" s="23">
        <v>9</v>
      </c>
      <c r="D41" s="23" t="s">
        <v>16</v>
      </c>
      <c r="E41" s="26">
        <v>461</v>
      </c>
      <c r="F41" s="56">
        <f t="shared" si="0"/>
        <v>507.1</v>
      </c>
      <c r="G41" s="23">
        <f>G40</f>
        <v>25900</v>
      </c>
      <c r="H41" s="52">
        <f t="shared" si="13"/>
        <v>11939900</v>
      </c>
      <c r="I41" s="52">
        <f t="shared" si="10"/>
        <v>12895092</v>
      </c>
      <c r="J41" s="53">
        <f t="shared" si="11"/>
        <v>32000</v>
      </c>
      <c r="K41" s="61">
        <f t="shared" si="12"/>
        <v>1521300</v>
      </c>
      <c r="L41" s="64" t="s">
        <v>27</v>
      </c>
    </row>
    <row r="42" spans="1:12" x14ac:dyDescent="0.3">
      <c r="A42" s="23">
        <v>35</v>
      </c>
      <c r="B42" s="24">
        <v>906</v>
      </c>
      <c r="C42" s="23">
        <v>9</v>
      </c>
      <c r="D42" s="23" t="s">
        <v>16</v>
      </c>
      <c r="E42" s="26">
        <v>427</v>
      </c>
      <c r="F42" s="56">
        <f t="shared" si="0"/>
        <v>469.70000000000005</v>
      </c>
      <c r="G42" s="23">
        <f>G41</f>
        <v>25900</v>
      </c>
      <c r="H42" s="52">
        <f t="shared" si="13"/>
        <v>11059300</v>
      </c>
      <c r="I42" s="52">
        <f t="shared" si="10"/>
        <v>11944044</v>
      </c>
      <c r="J42" s="53">
        <f t="shared" si="11"/>
        <v>30000</v>
      </c>
      <c r="K42" s="61">
        <f t="shared" si="12"/>
        <v>1409100.0000000002</v>
      </c>
      <c r="L42" s="64" t="s">
        <v>27</v>
      </c>
    </row>
    <row r="43" spans="1:12" x14ac:dyDescent="0.3">
      <c r="A43" s="23">
        <v>36</v>
      </c>
      <c r="B43" s="24">
        <v>1001</v>
      </c>
      <c r="C43" s="23">
        <v>10</v>
      </c>
      <c r="D43" s="23" t="s">
        <v>5</v>
      </c>
      <c r="E43" s="26">
        <v>803</v>
      </c>
      <c r="F43" s="56">
        <f t="shared" si="0"/>
        <v>883.30000000000007</v>
      </c>
      <c r="G43" s="23">
        <f>G37+80</f>
        <v>25980</v>
      </c>
      <c r="H43" s="52">
        <v>0</v>
      </c>
      <c r="I43" s="52">
        <f t="shared" si="10"/>
        <v>0</v>
      </c>
      <c r="J43" s="53">
        <f t="shared" si="11"/>
        <v>0</v>
      </c>
      <c r="K43" s="61">
        <f t="shared" si="12"/>
        <v>2649900</v>
      </c>
      <c r="L43" s="64" t="s">
        <v>28</v>
      </c>
    </row>
    <row r="44" spans="1:12" x14ac:dyDescent="0.3">
      <c r="A44" s="23">
        <v>37</v>
      </c>
      <c r="B44" s="24">
        <v>1002</v>
      </c>
      <c r="C44" s="23">
        <v>10</v>
      </c>
      <c r="D44" s="23" t="s">
        <v>5</v>
      </c>
      <c r="E44" s="26">
        <v>800</v>
      </c>
      <c r="F44" s="56">
        <f t="shared" si="0"/>
        <v>880.00000000000011</v>
      </c>
      <c r="G44" s="23">
        <f>G43</f>
        <v>25980</v>
      </c>
      <c r="H44" s="52">
        <v>0</v>
      </c>
      <c r="I44" s="52">
        <f t="shared" si="10"/>
        <v>0</v>
      </c>
      <c r="J44" s="53">
        <f t="shared" si="11"/>
        <v>0</v>
      </c>
      <c r="K44" s="61">
        <f t="shared" si="12"/>
        <v>2640000.0000000005</v>
      </c>
      <c r="L44" s="64" t="s">
        <v>28</v>
      </c>
    </row>
    <row r="45" spans="1:12" x14ac:dyDescent="0.3">
      <c r="A45" s="23">
        <v>38</v>
      </c>
      <c r="B45" s="24">
        <v>1003</v>
      </c>
      <c r="C45" s="23">
        <v>10</v>
      </c>
      <c r="D45" s="23" t="s">
        <v>16</v>
      </c>
      <c r="E45" s="26">
        <v>427</v>
      </c>
      <c r="F45" s="56">
        <f t="shared" si="0"/>
        <v>469.70000000000005</v>
      </c>
      <c r="G45" s="23">
        <f>G44</f>
        <v>25980</v>
      </c>
      <c r="H45" s="52">
        <f t="shared" si="13"/>
        <v>11093460</v>
      </c>
      <c r="I45" s="52">
        <f t="shared" si="10"/>
        <v>11980937</v>
      </c>
      <c r="J45" s="53">
        <f t="shared" si="11"/>
        <v>30000</v>
      </c>
      <c r="K45" s="61">
        <f t="shared" si="12"/>
        <v>1409100.0000000002</v>
      </c>
      <c r="L45" s="64" t="s">
        <v>27</v>
      </c>
    </row>
    <row r="46" spans="1:12" x14ac:dyDescent="0.3">
      <c r="A46" s="23">
        <v>39</v>
      </c>
      <c r="B46" s="24">
        <v>1004</v>
      </c>
      <c r="C46" s="23">
        <v>10</v>
      </c>
      <c r="D46" s="23" t="s">
        <v>16</v>
      </c>
      <c r="E46" s="26">
        <v>461</v>
      </c>
      <c r="F46" s="56">
        <f t="shared" si="0"/>
        <v>507.1</v>
      </c>
      <c r="G46" s="23">
        <f>G45</f>
        <v>25980</v>
      </c>
      <c r="H46" s="52">
        <f t="shared" si="13"/>
        <v>11976780</v>
      </c>
      <c r="I46" s="52">
        <f t="shared" si="10"/>
        <v>12934922</v>
      </c>
      <c r="J46" s="53">
        <f t="shared" si="11"/>
        <v>32500</v>
      </c>
      <c r="K46" s="61">
        <f t="shared" si="12"/>
        <v>1521300</v>
      </c>
      <c r="L46" s="64" t="s">
        <v>27</v>
      </c>
    </row>
    <row r="47" spans="1:12" x14ac:dyDescent="0.3">
      <c r="A47" s="23">
        <v>40</v>
      </c>
      <c r="B47" s="24">
        <v>1005</v>
      </c>
      <c r="C47" s="23">
        <v>10</v>
      </c>
      <c r="D47" s="23" t="s">
        <v>16</v>
      </c>
      <c r="E47" s="26">
        <v>461</v>
      </c>
      <c r="F47" s="56">
        <f t="shared" si="0"/>
        <v>507.1</v>
      </c>
      <c r="G47" s="23">
        <f>G46</f>
        <v>25980</v>
      </c>
      <c r="H47" s="52">
        <f t="shared" si="13"/>
        <v>11976780</v>
      </c>
      <c r="I47" s="52">
        <f t="shared" si="10"/>
        <v>12934922</v>
      </c>
      <c r="J47" s="53">
        <f t="shared" si="11"/>
        <v>32500</v>
      </c>
      <c r="K47" s="61">
        <f t="shared" si="12"/>
        <v>1521300</v>
      </c>
      <c r="L47" s="64" t="s">
        <v>27</v>
      </c>
    </row>
    <row r="48" spans="1:12" x14ac:dyDescent="0.3">
      <c r="A48" s="23">
        <v>41</v>
      </c>
      <c r="B48" s="24">
        <v>1006</v>
      </c>
      <c r="C48" s="23">
        <v>10</v>
      </c>
      <c r="D48" s="23" t="s">
        <v>16</v>
      </c>
      <c r="E48" s="26">
        <v>427</v>
      </c>
      <c r="F48" s="56">
        <f t="shared" si="0"/>
        <v>469.70000000000005</v>
      </c>
      <c r="G48" s="23">
        <f>G47</f>
        <v>25980</v>
      </c>
      <c r="H48" s="52">
        <f t="shared" si="13"/>
        <v>11093460</v>
      </c>
      <c r="I48" s="52">
        <f t="shared" si="10"/>
        <v>11980937</v>
      </c>
      <c r="J48" s="53">
        <f t="shared" si="11"/>
        <v>30000</v>
      </c>
      <c r="K48" s="61">
        <f t="shared" si="12"/>
        <v>1409100.0000000002</v>
      </c>
      <c r="L48" s="64" t="s">
        <v>27</v>
      </c>
    </row>
    <row r="49" spans="1:12" x14ac:dyDescent="0.3">
      <c r="A49" s="23">
        <v>42</v>
      </c>
      <c r="B49" s="24">
        <v>1101</v>
      </c>
      <c r="C49" s="23">
        <v>11</v>
      </c>
      <c r="D49" s="23" t="s">
        <v>5</v>
      </c>
      <c r="E49" s="26">
        <v>803</v>
      </c>
      <c r="F49" s="56">
        <f t="shared" si="0"/>
        <v>883.30000000000007</v>
      </c>
      <c r="G49" s="23">
        <f>G43+80</f>
        <v>26060</v>
      </c>
      <c r="H49" s="52">
        <v>0</v>
      </c>
      <c r="I49" s="52">
        <f t="shared" si="10"/>
        <v>0</v>
      </c>
      <c r="J49" s="53">
        <f t="shared" si="11"/>
        <v>0</v>
      </c>
      <c r="K49" s="61">
        <f t="shared" si="12"/>
        <v>2649900</v>
      </c>
      <c r="L49" s="64" t="s">
        <v>28</v>
      </c>
    </row>
    <row r="50" spans="1:12" x14ac:dyDescent="0.3">
      <c r="A50" s="23">
        <v>43</v>
      </c>
      <c r="B50" s="24">
        <v>1102</v>
      </c>
      <c r="C50" s="23">
        <v>11</v>
      </c>
      <c r="D50" s="23" t="s">
        <v>5</v>
      </c>
      <c r="E50" s="26">
        <v>800</v>
      </c>
      <c r="F50" s="56">
        <f t="shared" si="0"/>
        <v>880.00000000000011</v>
      </c>
      <c r="G50" s="23">
        <f>G49</f>
        <v>26060</v>
      </c>
      <c r="H50" s="52">
        <v>0</v>
      </c>
      <c r="I50" s="52">
        <f t="shared" si="10"/>
        <v>0</v>
      </c>
      <c r="J50" s="53">
        <f t="shared" si="11"/>
        <v>0</v>
      </c>
      <c r="K50" s="61">
        <f t="shared" si="12"/>
        <v>2640000.0000000005</v>
      </c>
      <c r="L50" s="64" t="s">
        <v>28</v>
      </c>
    </row>
    <row r="51" spans="1:12" x14ac:dyDescent="0.3">
      <c r="A51" s="23">
        <v>44</v>
      </c>
      <c r="B51" s="24">
        <v>1103</v>
      </c>
      <c r="C51" s="23">
        <v>11</v>
      </c>
      <c r="D51" s="23" t="s">
        <v>16</v>
      </c>
      <c r="E51" s="26">
        <v>427</v>
      </c>
      <c r="F51" s="56">
        <f t="shared" si="0"/>
        <v>469.70000000000005</v>
      </c>
      <c r="G51" s="23">
        <f>G50</f>
        <v>26060</v>
      </c>
      <c r="H51" s="52">
        <f t="shared" si="13"/>
        <v>11127620</v>
      </c>
      <c r="I51" s="52">
        <f t="shared" si="10"/>
        <v>12017830</v>
      </c>
      <c r="J51" s="53">
        <f t="shared" si="11"/>
        <v>30000</v>
      </c>
      <c r="K51" s="61">
        <f t="shared" si="12"/>
        <v>1409100.0000000002</v>
      </c>
      <c r="L51" s="64" t="s">
        <v>27</v>
      </c>
    </row>
    <row r="52" spans="1:12" x14ac:dyDescent="0.3">
      <c r="A52" s="23">
        <v>45</v>
      </c>
      <c r="B52" s="24">
        <v>1104</v>
      </c>
      <c r="C52" s="23">
        <v>11</v>
      </c>
      <c r="D52" s="23" t="s">
        <v>16</v>
      </c>
      <c r="E52" s="26">
        <v>461</v>
      </c>
      <c r="F52" s="56">
        <f t="shared" si="0"/>
        <v>507.1</v>
      </c>
      <c r="G52" s="23">
        <f>G51</f>
        <v>26060</v>
      </c>
      <c r="H52" s="52">
        <f t="shared" si="13"/>
        <v>12013660</v>
      </c>
      <c r="I52" s="52">
        <f t="shared" si="10"/>
        <v>12974753</v>
      </c>
      <c r="J52" s="53">
        <f t="shared" si="11"/>
        <v>32500</v>
      </c>
      <c r="K52" s="61">
        <f t="shared" si="12"/>
        <v>1521300</v>
      </c>
      <c r="L52" s="64" t="s">
        <v>27</v>
      </c>
    </row>
    <row r="53" spans="1:12" x14ac:dyDescent="0.3">
      <c r="A53" s="23">
        <v>46</v>
      </c>
      <c r="B53" s="24">
        <v>1105</v>
      </c>
      <c r="C53" s="23">
        <v>11</v>
      </c>
      <c r="D53" s="23" t="s">
        <v>16</v>
      </c>
      <c r="E53" s="26">
        <v>461</v>
      </c>
      <c r="F53" s="56">
        <f t="shared" si="0"/>
        <v>507.1</v>
      </c>
      <c r="G53" s="23">
        <f>G52</f>
        <v>26060</v>
      </c>
      <c r="H53" s="52">
        <f t="shared" si="13"/>
        <v>12013660</v>
      </c>
      <c r="I53" s="52">
        <f t="shared" si="10"/>
        <v>12974753</v>
      </c>
      <c r="J53" s="53">
        <f t="shared" si="11"/>
        <v>32500</v>
      </c>
      <c r="K53" s="61">
        <f t="shared" si="12"/>
        <v>1521300</v>
      </c>
      <c r="L53" s="64" t="s">
        <v>27</v>
      </c>
    </row>
    <row r="54" spans="1:12" x14ac:dyDescent="0.3">
      <c r="A54" s="23">
        <v>47</v>
      </c>
      <c r="B54" s="24">
        <v>1106</v>
      </c>
      <c r="C54" s="23">
        <v>11</v>
      </c>
      <c r="D54" s="23" t="s">
        <v>16</v>
      </c>
      <c r="E54" s="26">
        <v>427</v>
      </c>
      <c r="F54" s="56">
        <f t="shared" si="0"/>
        <v>469.70000000000005</v>
      </c>
      <c r="G54" s="23">
        <f>G53</f>
        <v>26060</v>
      </c>
      <c r="H54" s="52">
        <f t="shared" si="13"/>
        <v>11127620</v>
      </c>
      <c r="I54" s="52">
        <f t="shared" si="10"/>
        <v>12017830</v>
      </c>
      <c r="J54" s="53">
        <f t="shared" si="11"/>
        <v>30000</v>
      </c>
      <c r="K54" s="61">
        <f t="shared" si="12"/>
        <v>1409100.0000000002</v>
      </c>
      <c r="L54" s="64" t="s">
        <v>27</v>
      </c>
    </row>
    <row r="55" spans="1:12" x14ac:dyDescent="0.3">
      <c r="A55" s="23">
        <v>48</v>
      </c>
      <c r="B55" s="24">
        <v>1201</v>
      </c>
      <c r="C55" s="23">
        <v>12</v>
      </c>
      <c r="D55" s="23" t="s">
        <v>5</v>
      </c>
      <c r="E55" s="26">
        <v>803</v>
      </c>
      <c r="F55" s="56">
        <f t="shared" si="0"/>
        <v>883.30000000000007</v>
      </c>
      <c r="G55" s="23">
        <f>G49+80</f>
        <v>26140</v>
      </c>
      <c r="H55" s="52">
        <v>0</v>
      </c>
      <c r="I55" s="52">
        <f t="shared" si="10"/>
        <v>0</v>
      </c>
      <c r="J55" s="53">
        <f t="shared" si="11"/>
        <v>0</v>
      </c>
      <c r="K55" s="61">
        <f t="shared" si="12"/>
        <v>2649900</v>
      </c>
      <c r="L55" s="64" t="s">
        <v>28</v>
      </c>
    </row>
    <row r="56" spans="1:12" x14ac:dyDescent="0.3">
      <c r="A56" s="23">
        <v>49</v>
      </c>
      <c r="B56" s="24">
        <v>1202</v>
      </c>
      <c r="C56" s="23">
        <v>12</v>
      </c>
      <c r="D56" s="23" t="s">
        <v>5</v>
      </c>
      <c r="E56" s="26">
        <v>800</v>
      </c>
      <c r="F56" s="56">
        <f t="shared" si="0"/>
        <v>880.00000000000011</v>
      </c>
      <c r="G56" s="23">
        <f>G55</f>
        <v>26140</v>
      </c>
      <c r="H56" s="52">
        <v>0</v>
      </c>
      <c r="I56" s="52">
        <f t="shared" si="10"/>
        <v>0</v>
      </c>
      <c r="J56" s="53">
        <f t="shared" si="11"/>
        <v>0</v>
      </c>
      <c r="K56" s="61">
        <f t="shared" si="12"/>
        <v>2640000.0000000005</v>
      </c>
      <c r="L56" s="64" t="s">
        <v>28</v>
      </c>
    </row>
    <row r="57" spans="1:12" x14ac:dyDescent="0.3">
      <c r="A57" s="23">
        <v>50</v>
      </c>
      <c r="B57" s="24">
        <v>1203</v>
      </c>
      <c r="C57" s="23">
        <v>12</v>
      </c>
      <c r="D57" s="23" t="s">
        <v>16</v>
      </c>
      <c r="E57" s="26">
        <v>427</v>
      </c>
      <c r="F57" s="56">
        <f t="shared" si="0"/>
        <v>469.70000000000005</v>
      </c>
      <c r="G57" s="23">
        <f>G56</f>
        <v>26140</v>
      </c>
      <c r="H57" s="52">
        <f t="shared" si="13"/>
        <v>11161780</v>
      </c>
      <c r="I57" s="52">
        <f t="shared" si="10"/>
        <v>12054722</v>
      </c>
      <c r="J57" s="53">
        <f t="shared" si="11"/>
        <v>30000</v>
      </c>
      <c r="K57" s="61">
        <f t="shared" si="12"/>
        <v>1409100.0000000002</v>
      </c>
      <c r="L57" s="64" t="s">
        <v>27</v>
      </c>
    </row>
    <row r="58" spans="1:12" x14ac:dyDescent="0.3">
      <c r="A58" s="23">
        <v>51</v>
      </c>
      <c r="B58" s="24">
        <v>1204</v>
      </c>
      <c r="C58" s="23">
        <v>12</v>
      </c>
      <c r="D58" s="23" t="s">
        <v>16</v>
      </c>
      <c r="E58" s="26">
        <v>461</v>
      </c>
      <c r="F58" s="56">
        <f t="shared" si="0"/>
        <v>507.1</v>
      </c>
      <c r="G58" s="23">
        <f>G57</f>
        <v>26140</v>
      </c>
      <c r="H58" s="52">
        <f t="shared" si="13"/>
        <v>12050540</v>
      </c>
      <c r="I58" s="52">
        <f t="shared" si="10"/>
        <v>13014583</v>
      </c>
      <c r="J58" s="53">
        <f t="shared" si="11"/>
        <v>32500</v>
      </c>
      <c r="K58" s="61">
        <f t="shared" si="12"/>
        <v>1521300</v>
      </c>
      <c r="L58" s="64" t="s">
        <v>27</v>
      </c>
    </row>
    <row r="59" spans="1:12" x14ac:dyDescent="0.3">
      <c r="A59" s="23">
        <v>52</v>
      </c>
      <c r="B59" s="24">
        <v>1205</v>
      </c>
      <c r="C59" s="23">
        <v>12</v>
      </c>
      <c r="D59" s="23" t="s">
        <v>16</v>
      </c>
      <c r="E59" s="26">
        <v>461</v>
      </c>
      <c r="F59" s="56">
        <f t="shared" si="0"/>
        <v>507.1</v>
      </c>
      <c r="G59" s="23">
        <f>G58</f>
        <v>26140</v>
      </c>
      <c r="H59" s="52">
        <f t="shared" si="13"/>
        <v>12050540</v>
      </c>
      <c r="I59" s="52">
        <f t="shared" si="10"/>
        <v>13014583</v>
      </c>
      <c r="J59" s="53">
        <f t="shared" si="11"/>
        <v>32500</v>
      </c>
      <c r="K59" s="61">
        <f t="shared" si="12"/>
        <v>1521300</v>
      </c>
      <c r="L59" s="64" t="s">
        <v>27</v>
      </c>
    </row>
    <row r="60" spans="1:12" x14ac:dyDescent="0.3">
      <c r="A60" s="23">
        <v>53</v>
      </c>
      <c r="B60" s="24">
        <v>1206</v>
      </c>
      <c r="C60" s="23">
        <v>12</v>
      </c>
      <c r="D60" s="23" t="s">
        <v>16</v>
      </c>
      <c r="E60" s="26">
        <v>427</v>
      </c>
      <c r="F60" s="56">
        <f t="shared" si="0"/>
        <v>469.70000000000005</v>
      </c>
      <c r="G60" s="23">
        <f>G59</f>
        <v>26140</v>
      </c>
      <c r="H60" s="52">
        <f t="shared" si="13"/>
        <v>11161780</v>
      </c>
      <c r="I60" s="52">
        <f t="shared" si="10"/>
        <v>12054722</v>
      </c>
      <c r="J60" s="53">
        <f t="shared" si="11"/>
        <v>30000</v>
      </c>
      <c r="K60" s="61">
        <f t="shared" si="12"/>
        <v>1409100.0000000002</v>
      </c>
      <c r="L60" s="64" t="s">
        <v>27</v>
      </c>
    </row>
    <row r="61" spans="1:12" x14ac:dyDescent="0.3">
      <c r="A61" s="23">
        <v>54</v>
      </c>
      <c r="B61" s="24">
        <v>1301</v>
      </c>
      <c r="C61" s="23">
        <v>13</v>
      </c>
      <c r="D61" s="23" t="s">
        <v>5</v>
      </c>
      <c r="E61" s="26">
        <v>803</v>
      </c>
      <c r="F61" s="56">
        <f t="shared" si="0"/>
        <v>883.30000000000007</v>
      </c>
      <c r="G61" s="23">
        <f>G55+80</f>
        <v>26220</v>
      </c>
      <c r="H61" s="52">
        <v>0</v>
      </c>
      <c r="I61" s="52">
        <f t="shared" si="10"/>
        <v>0</v>
      </c>
      <c r="J61" s="53">
        <f t="shared" si="11"/>
        <v>0</v>
      </c>
      <c r="K61" s="61">
        <f t="shared" si="12"/>
        <v>2649900</v>
      </c>
      <c r="L61" s="64" t="s">
        <v>28</v>
      </c>
    </row>
    <row r="62" spans="1:12" x14ac:dyDescent="0.3">
      <c r="A62" s="23">
        <v>55</v>
      </c>
      <c r="B62" s="24">
        <v>1302</v>
      </c>
      <c r="C62" s="23">
        <v>13</v>
      </c>
      <c r="D62" s="23" t="s">
        <v>5</v>
      </c>
      <c r="E62" s="26">
        <v>800</v>
      </c>
      <c r="F62" s="56">
        <f t="shared" si="0"/>
        <v>880.00000000000011</v>
      </c>
      <c r="G62" s="23">
        <f>G61</f>
        <v>26220</v>
      </c>
      <c r="H62" s="52">
        <v>0</v>
      </c>
      <c r="I62" s="52">
        <f t="shared" si="10"/>
        <v>0</v>
      </c>
      <c r="J62" s="53">
        <f t="shared" si="11"/>
        <v>0</v>
      </c>
      <c r="K62" s="61">
        <f t="shared" si="12"/>
        <v>2640000.0000000005</v>
      </c>
      <c r="L62" s="64" t="s">
        <v>28</v>
      </c>
    </row>
    <row r="63" spans="1:12" x14ac:dyDescent="0.3">
      <c r="A63" s="23">
        <v>56</v>
      </c>
      <c r="B63" s="24">
        <v>1303</v>
      </c>
      <c r="C63" s="23">
        <v>13</v>
      </c>
      <c r="D63" s="23" t="s">
        <v>16</v>
      </c>
      <c r="E63" s="26">
        <v>427</v>
      </c>
      <c r="F63" s="56">
        <f t="shared" si="0"/>
        <v>469.70000000000005</v>
      </c>
      <c r="G63" s="23">
        <f>G62</f>
        <v>26220</v>
      </c>
      <c r="H63" s="52">
        <f t="shared" si="13"/>
        <v>11195940</v>
      </c>
      <c r="I63" s="52">
        <f t="shared" si="10"/>
        <v>12091615</v>
      </c>
      <c r="J63" s="53">
        <f t="shared" si="11"/>
        <v>30000</v>
      </c>
      <c r="K63" s="61">
        <f t="shared" si="12"/>
        <v>1409100.0000000002</v>
      </c>
      <c r="L63" s="64" t="s">
        <v>27</v>
      </c>
    </row>
    <row r="64" spans="1:12" x14ac:dyDescent="0.3">
      <c r="A64" s="23">
        <v>57</v>
      </c>
      <c r="B64" s="24">
        <v>1304</v>
      </c>
      <c r="C64" s="23">
        <v>13</v>
      </c>
      <c r="D64" s="23" t="s">
        <v>16</v>
      </c>
      <c r="E64" s="26">
        <v>461</v>
      </c>
      <c r="F64" s="56">
        <f t="shared" si="0"/>
        <v>507.1</v>
      </c>
      <c r="G64" s="23">
        <f>G63</f>
        <v>26220</v>
      </c>
      <c r="H64" s="52">
        <f t="shared" si="13"/>
        <v>12087420</v>
      </c>
      <c r="I64" s="52">
        <f t="shared" si="10"/>
        <v>13054414</v>
      </c>
      <c r="J64" s="53">
        <f t="shared" si="11"/>
        <v>32500</v>
      </c>
      <c r="K64" s="61">
        <f t="shared" si="12"/>
        <v>1521300</v>
      </c>
      <c r="L64" s="64" t="s">
        <v>27</v>
      </c>
    </row>
    <row r="65" spans="1:12" x14ac:dyDescent="0.3">
      <c r="A65" s="23">
        <v>58</v>
      </c>
      <c r="B65" s="24">
        <v>1305</v>
      </c>
      <c r="C65" s="23">
        <v>13</v>
      </c>
      <c r="D65" s="23" t="s">
        <v>16</v>
      </c>
      <c r="E65" s="26">
        <v>461</v>
      </c>
      <c r="F65" s="56">
        <f t="shared" si="0"/>
        <v>507.1</v>
      </c>
      <c r="G65" s="23">
        <f>G64</f>
        <v>26220</v>
      </c>
      <c r="H65" s="52">
        <f t="shared" si="13"/>
        <v>12087420</v>
      </c>
      <c r="I65" s="52">
        <f t="shared" si="10"/>
        <v>13054414</v>
      </c>
      <c r="J65" s="53">
        <f t="shared" si="11"/>
        <v>32500</v>
      </c>
      <c r="K65" s="61">
        <f t="shared" si="12"/>
        <v>1521300</v>
      </c>
      <c r="L65" s="64" t="s">
        <v>27</v>
      </c>
    </row>
    <row r="66" spans="1:12" x14ac:dyDescent="0.3">
      <c r="A66" s="23">
        <v>59</v>
      </c>
      <c r="B66" s="24">
        <v>1306</v>
      </c>
      <c r="C66" s="23">
        <v>13</v>
      </c>
      <c r="D66" s="23" t="s">
        <v>16</v>
      </c>
      <c r="E66" s="26">
        <v>427</v>
      </c>
      <c r="F66" s="56">
        <f t="shared" si="0"/>
        <v>469.70000000000005</v>
      </c>
      <c r="G66" s="23">
        <f>G65</f>
        <v>26220</v>
      </c>
      <c r="H66" s="52">
        <f t="shared" si="13"/>
        <v>11195940</v>
      </c>
      <c r="I66" s="52">
        <f t="shared" si="10"/>
        <v>12091615</v>
      </c>
      <c r="J66" s="53">
        <f t="shared" si="11"/>
        <v>30000</v>
      </c>
      <c r="K66" s="61">
        <f t="shared" si="12"/>
        <v>1409100.0000000002</v>
      </c>
      <c r="L66" s="64" t="s">
        <v>27</v>
      </c>
    </row>
    <row r="67" spans="1:12" x14ac:dyDescent="0.3">
      <c r="A67" s="23">
        <v>60</v>
      </c>
      <c r="B67" s="24">
        <v>1401</v>
      </c>
      <c r="C67" s="23">
        <v>14</v>
      </c>
      <c r="D67" s="23" t="s">
        <v>5</v>
      </c>
      <c r="E67" s="26">
        <v>803</v>
      </c>
      <c r="F67" s="56">
        <f t="shared" si="0"/>
        <v>883.30000000000007</v>
      </c>
      <c r="G67" s="23">
        <f>G61+80</f>
        <v>26300</v>
      </c>
      <c r="H67" s="52">
        <v>0</v>
      </c>
      <c r="I67" s="52">
        <f t="shared" si="10"/>
        <v>0</v>
      </c>
      <c r="J67" s="53">
        <f t="shared" si="11"/>
        <v>0</v>
      </c>
      <c r="K67" s="61">
        <f t="shared" si="12"/>
        <v>2649900</v>
      </c>
      <c r="L67" s="64" t="s">
        <v>28</v>
      </c>
    </row>
    <row r="68" spans="1:12" x14ac:dyDescent="0.3">
      <c r="A68" s="23">
        <v>61</v>
      </c>
      <c r="B68" s="24">
        <v>1402</v>
      </c>
      <c r="C68" s="23">
        <v>14</v>
      </c>
      <c r="D68" s="23" t="s">
        <v>5</v>
      </c>
      <c r="E68" s="26">
        <v>800</v>
      </c>
      <c r="F68" s="56">
        <f t="shared" si="0"/>
        <v>880.00000000000011</v>
      </c>
      <c r="G68" s="23">
        <f>G67</f>
        <v>26300</v>
      </c>
      <c r="H68" s="52">
        <v>0</v>
      </c>
      <c r="I68" s="52">
        <f t="shared" si="10"/>
        <v>0</v>
      </c>
      <c r="J68" s="53">
        <f t="shared" si="11"/>
        <v>0</v>
      </c>
      <c r="K68" s="61">
        <f t="shared" si="12"/>
        <v>2640000.0000000005</v>
      </c>
      <c r="L68" s="64" t="s">
        <v>28</v>
      </c>
    </row>
    <row r="69" spans="1:12" x14ac:dyDescent="0.3">
      <c r="A69" s="23">
        <v>62</v>
      </c>
      <c r="B69" s="24">
        <v>1403</v>
      </c>
      <c r="C69" s="23">
        <v>14</v>
      </c>
      <c r="D69" s="23" t="s">
        <v>16</v>
      </c>
      <c r="E69" s="26">
        <v>427</v>
      </c>
      <c r="F69" s="56">
        <f t="shared" si="0"/>
        <v>469.70000000000005</v>
      </c>
      <c r="G69" s="23">
        <f>G68</f>
        <v>26300</v>
      </c>
      <c r="H69" s="52">
        <f t="shared" si="13"/>
        <v>11230100</v>
      </c>
      <c r="I69" s="52">
        <f t="shared" si="10"/>
        <v>12128508</v>
      </c>
      <c r="J69" s="53">
        <f t="shared" si="11"/>
        <v>30500</v>
      </c>
      <c r="K69" s="61">
        <f t="shared" si="12"/>
        <v>1409100.0000000002</v>
      </c>
      <c r="L69" s="64" t="s">
        <v>27</v>
      </c>
    </row>
    <row r="70" spans="1:12" x14ac:dyDescent="0.3">
      <c r="A70" s="23">
        <v>63</v>
      </c>
      <c r="B70" s="24">
        <v>1404</v>
      </c>
      <c r="C70" s="23">
        <v>14</v>
      </c>
      <c r="D70" s="23" t="s">
        <v>16</v>
      </c>
      <c r="E70" s="26">
        <v>461</v>
      </c>
      <c r="F70" s="56">
        <f t="shared" si="0"/>
        <v>507.1</v>
      </c>
      <c r="G70" s="23">
        <f>G69</f>
        <v>26300</v>
      </c>
      <c r="H70" s="52">
        <f t="shared" si="13"/>
        <v>12124300</v>
      </c>
      <c r="I70" s="52">
        <f t="shared" si="10"/>
        <v>13094244</v>
      </c>
      <c r="J70" s="53">
        <f t="shared" si="11"/>
        <v>32500</v>
      </c>
      <c r="K70" s="61">
        <f t="shared" si="12"/>
        <v>1521300</v>
      </c>
      <c r="L70" s="64" t="s">
        <v>27</v>
      </c>
    </row>
    <row r="71" spans="1:12" x14ac:dyDescent="0.3">
      <c r="A71" s="23">
        <v>64</v>
      </c>
      <c r="B71" s="24">
        <v>1405</v>
      </c>
      <c r="C71" s="23">
        <v>14</v>
      </c>
      <c r="D71" s="23" t="s">
        <v>16</v>
      </c>
      <c r="E71" s="26">
        <v>461</v>
      </c>
      <c r="F71" s="56">
        <f t="shared" si="0"/>
        <v>507.1</v>
      </c>
      <c r="G71" s="23">
        <f>G70</f>
        <v>26300</v>
      </c>
      <c r="H71" s="52">
        <f t="shared" si="13"/>
        <v>12124300</v>
      </c>
      <c r="I71" s="52">
        <f t="shared" si="10"/>
        <v>13094244</v>
      </c>
      <c r="J71" s="53">
        <f t="shared" si="11"/>
        <v>32500</v>
      </c>
      <c r="K71" s="61">
        <f t="shared" si="12"/>
        <v>1521300</v>
      </c>
      <c r="L71" s="64" t="s">
        <v>27</v>
      </c>
    </row>
    <row r="72" spans="1:12" x14ac:dyDescent="0.3">
      <c r="A72" s="23">
        <v>65</v>
      </c>
      <c r="B72" s="24">
        <v>1406</v>
      </c>
      <c r="C72" s="23">
        <v>14</v>
      </c>
      <c r="D72" s="23" t="s">
        <v>16</v>
      </c>
      <c r="E72" s="26">
        <v>427</v>
      </c>
      <c r="F72" s="56">
        <f t="shared" si="0"/>
        <v>469.70000000000005</v>
      </c>
      <c r="G72" s="23">
        <f>G71</f>
        <v>26300</v>
      </c>
      <c r="H72" s="52">
        <f t="shared" si="13"/>
        <v>11230100</v>
      </c>
      <c r="I72" s="52">
        <f t="shared" si="10"/>
        <v>12128508</v>
      </c>
      <c r="J72" s="53">
        <f t="shared" si="11"/>
        <v>30500</v>
      </c>
      <c r="K72" s="61">
        <f t="shared" si="12"/>
        <v>1409100.0000000002</v>
      </c>
      <c r="L72" s="64" t="s">
        <v>27</v>
      </c>
    </row>
    <row r="73" spans="1:12" x14ac:dyDescent="0.3">
      <c r="A73" s="23">
        <v>66</v>
      </c>
      <c r="B73" s="24">
        <v>1501</v>
      </c>
      <c r="C73" s="23">
        <v>15</v>
      </c>
      <c r="D73" s="23" t="s">
        <v>5</v>
      </c>
      <c r="E73" s="26">
        <v>803</v>
      </c>
      <c r="F73" s="56">
        <f t="shared" ref="F73:F102" si="14">E73*1.1</f>
        <v>883.30000000000007</v>
      </c>
      <c r="G73" s="23">
        <f>G67+80</f>
        <v>26380</v>
      </c>
      <c r="H73" s="52">
        <v>0</v>
      </c>
      <c r="I73" s="52">
        <f t="shared" si="10"/>
        <v>0</v>
      </c>
      <c r="J73" s="53">
        <f t="shared" si="11"/>
        <v>0</v>
      </c>
      <c r="K73" s="61">
        <f t="shared" si="12"/>
        <v>2649900</v>
      </c>
      <c r="L73" s="64" t="s">
        <v>28</v>
      </c>
    </row>
    <row r="74" spans="1:12" x14ac:dyDescent="0.3">
      <c r="A74" s="23">
        <v>67</v>
      </c>
      <c r="B74" s="24">
        <v>1502</v>
      </c>
      <c r="C74" s="23">
        <v>15</v>
      </c>
      <c r="D74" s="23" t="s">
        <v>5</v>
      </c>
      <c r="E74" s="26">
        <v>800</v>
      </c>
      <c r="F74" s="56">
        <f t="shared" si="14"/>
        <v>880.00000000000011</v>
      </c>
      <c r="G74" s="23">
        <f>G73</f>
        <v>26380</v>
      </c>
      <c r="H74" s="52">
        <v>0</v>
      </c>
      <c r="I74" s="52">
        <f t="shared" si="10"/>
        <v>0</v>
      </c>
      <c r="J74" s="53">
        <f t="shared" si="11"/>
        <v>0</v>
      </c>
      <c r="K74" s="61">
        <f t="shared" si="12"/>
        <v>2640000.0000000005</v>
      </c>
      <c r="L74" s="64" t="s">
        <v>28</v>
      </c>
    </row>
    <row r="75" spans="1:12" x14ac:dyDescent="0.3">
      <c r="A75" s="23">
        <v>68</v>
      </c>
      <c r="B75" s="24">
        <v>1503</v>
      </c>
      <c r="C75" s="23">
        <v>15</v>
      </c>
      <c r="D75" s="23" t="s">
        <v>16</v>
      </c>
      <c r="E75" s="26">
        <v>427</v>
      </c>
      <c r="F75" s="56">
        <f t="shared" si="14"/>
        <v>469.70000000000005</v>
      </c>
      <c r="G75" s="23">
        <f>G74</f>
        <v>26380</v>
      </c>
      <c r="H75" s="52">
        <f t="shared" si="13"/>
        <v>11264260</v>
      </c>
      <c r="I75" s="52">
        <f t="shared" si="10"/>
        <v>12165401</v>
      </c>
      <c r="J75" s="53">
        <f t="shared" si="11"/>
        <v>30500</v>
      </c>
      <c r="K75" s="61">
        <f t="shared" si="12"/>
        <v>1409100.0000000002</v>
      </c>
      <c r="L75" s="64" t="s">
        <v>27</v>
      </c>
    </row>
    <row r="76" spans="1:12" x14ac:dyDescent="0.3">
      <c r="A76" s="23">
        <v>69</v>
      </c>
      <c r="B76" s="24">
        <v>1504</v>
      </c>
      <c r="C76" s="23">
        <v>15</v>
      </c>
      <c r="D76" s="23" t="s">
        <v>16</v>
      </c>
      <c r="E76" s="26">
        <v>461</v>
      </c>
      <c r="F76" s="56">
        <f t="shared" si="14"/>
        <v>507.1</v>
      </c>
      <c r="G76" s="23">
        <f>G75</f>
        <v>26380</v>
      </c>
      <c r="H76" s="52">
        <f t="shared" si="13"/>
        <v>12161180</v>
      </c>
      <c r="I76" s="52">
        <f t="shared" si="10"/>
        <v>13134074</v>
      </c>
      <c r="J76" s="53">
        <f t="shared" si="11"/>
        <v>33000</v>
      </c>
      <c r="K76" s="61">
        <f t="shared" si="12"/>
        <v>1521300</v>
      </c>
      <c r="L76" s="64" t="s">
        <v>27</v>
      </c>
    </row>
    <row r="77" spans="1:12" x14ac:dyDescent="0.3">
      <c r="A77" s="23">
        <v>70</v>
      </c>
      <c r="B77" s="24">
        <v>1505</v>
      </c>
      <c r="C77" s="23">
        <v>15</v>
      </c>
      <c r="D77" s="23" t="s">
        <v>16</v>
      </c>
      <c r="E77" s="26">
        <v>461</v>
      </c>
      <c r="F77" s="56">
        <f t="shared" si="14"/>
        <v>507.1</v>
      </c>
      <c r="G77" s="23">
        <f>G76</f>
        <v>26380</v>
      </c>
      <c r="H77" s="52">
        <f t="shared" si="13"/>
        <v>12161180</v>
      </c>
      <c r="I77" s="52">
        <f t="shared" si="10"/>
        <v>13134074</v>
      </c>
      <c r="J77" s="53">
        <f t="shared" si="11"/>
        <v>33000</v>
      </c>
      <c r="K77" s="61">
        <f t="shared" si="12"/>
        <v>1521300</v>
      </c>
      <c r="L77" s="64" t="s">
        <v>27</v>
      </c>
    </row>
    <row r="78" spans="1:12" x14ac:dyDescent="0.3">
      <c r="A78" s="23">
        <v>71</v>
      </c>
      <c r="B78" s="24">
        <v>1506</v>
      </c>
      <c r="C78" s="23">
        <v>15</v>
      </c>
      <c r="D78" s="23" t="s">
        <v>16</v>
      </c>
      <c r="E78" s="26">
        <v>427</v>
      </c>
      <c r="F78" s="56">
        <f t="shared" si="14"/>
        <v>469.70000000000005</v>
      </c>
      <c r="G78" s="23">
        <f>G77</f>
        <v>26380</v>
      </c>
      <c r="H78" s="52">
        <f t="shared" si="13"/>
        <v>11264260</v>
      </c>
      <c r="I78" s="52">
        <f t="shared" si="10"/>
        <v>12165401</v>
      </c>
      <c r="J78" s="53">
        <f t="shared" si="11"/>
        <v>30500</v>
      </c>
      <c r="K78" s="61">
        <f t="shared" si="12"/>
        <v>1409100.0000000002</v>
      </c>
      <c r="L78" s="64" t="s">
        <v>27</v>
      </c>
    </row>
    <row r="79" spans="1:12" x14ac:dyDescent="0.3">
      <c r="A79" s="23">
        <v>72</v>
      </c>
      <c r="B79" s="24">
        <v>1601</v>
      </c>
      <c r="C79" s="23">
        <v>16</v>
      </c>
      <c r="D79" s="23" t="s">
        <v>5</v>
      </c>
      <c r="E79" s="26">
        <v>803</v>
      </c>
      <c r="F79" s="56">
        <f t="shared" si="14"/>
        <v>883.30000000000007</v>
      </c>
      <c r="G79" s="23">
        <f>G73+80</f>
        <v>26460</v>
      </c>
      <c r="H79" s="52">
        <v>0</v>
      </c>
      <c r="I79" s="52">
        <f t="shared" si="10"/>
        <v>0</v>
      </c>
      <c r="J79" s="53">
        <f t="shared" si="11"/>
        <v>0</v>
      </c>
      <c r="K79" s="61">
        <f t="shared" si="12"/>
        <v>2649900</v>
      </c>
      <c r="L79" s="64" t="s">
        <v>28</v>
      </c>
    </row>
    <row r="80" spans="1:12" s="1" customFormat="1" x14ac:dyDescent="0.3">
      <c r="A80" s="23">
        <v>73</v>
      </c>
      <c r="B80" s="24">
        <v>1602</v>
      </c>
      <c r="C80" s="23">
        <v>16</v>
      </c>
      <c r="D80" s="23" t="s">
        <v>5</v>
      </c>
      <c r="E80" s="26">
        <v>800</v>
      </c>
      <c r="F80" s="56">
        <f t="shared" si="14"/>
        <v>880.00000000000011</v>
      </c>
      <c r="G80" s="23">
        <f>G79</f>
        <v>26460</v>
      </c>
      <c r="H80" s="52">
        <v>0</v>
      </c>
      <c r="I80" s="52">
        <f t="shared" si="10"/>
        <v>0</v>
      </c>
      <c r="J80" s="53">
        <f t="shared" si="11"/>
        <v>0</v>
      </c>
      <c r="K80" s="61">
        <f t="shared" si="12"/>
        <v>2640000.0000000005</v>
      </c>
      <c r="L80" s="64" t="s">
        <v>28</v>
      </c>
    </row>
    <row r="81" spans="1:12" s="1" customFormat="1" x14ac:dyDescent="0.3">
      <c r="A81" s="23">
        <v>74</v>
      </c>
      <c r="B81" s="24">
        <v>1603</v>
      </c>
      <c r="C81" s="23">
        <v>16</v>
      </c>
      <c r="D81" s="23" t="s">
        <v>16</v>
      </c>
      <c r="E81" s="26">
        <v>427</v>
      </c>
      <c r="F81" s="56">
        <f t="shared" si="14"/>
        <v>469.70000000000005</v>
      </c>
      <c r="G81" s="23">
        <f>G80</f>
        <v>26460</v>
      </c>
      <c r="H81" s="52">
        <f t="shared" si="13"/>
        <v>11298420</v>
      </c>
      <c r="I81" s="52">
        <f t="shared" si="10"/>
        <v>12202294</v>
      </c>
      <c r="J81" s="53">
        <f t="shared" si="11"/>
        <v>30500</v>
      </c>
      <c r="K81" s="61">
        <f t="shared" si="12"/>
        <v>1409100.0000000002</v>
      </c>
      <c r="L81" s="64" t="s">
        <v>27</v>
      </c>
    </row>
    <row r="82" spans="1:12" s="1" customFormat="1" x14ac:dyDescent="0.3">
      <c r="A82" s="23">
        <v>75</v>
      </c>
      <c r="B82" s="24">
        <v>1604</v>
      </c>
      <c r="C82" s="23">
        <v>16</v>
      </c>
      <c r="D82" s="23" t="s">
        <v>16</v>
      </c>
      <c r="E82" s="26">
        <v>461</v>
      </c>
      <c r="F82" s="56">
        <f t="shared" si="14"/>
        <v>507.1</v>
      </c>
      <c r="G82" s="23">
        <f>G81</f>
        <v>26460</v>
      </c>
      <c r="H82" s="52">
        <f t="shared" si="13"/>
        <v>12198060</v>
      </c>
      <c r="I82" s="52">
        <f t="shared" si="10"/>
        <v>13173905</v>
      </c>
      <c r="J82" s="53">
        <f t="shared" si="11"/>
        <v>33000</v>
      </c>
      <c r="K82" s="61">
        <f t="shared" si="12"/>
        <v>1521300</v>
      </c>
      <c r="L82" s="64" t="s">
        <v>27</v>
      </c>
    </row>
    <row r="83" spans="1:12" s="1" customFormat="1" x14ac:dyDescent="0.3">
      <c r="A83" s="23">
        <v>76</v>
      </c>
      <c r="B83" s="24">
        <v>1605</v>
      </c>
      <c r="C83" s="23">
        <v>16</v>
      </c>
      <c r="D83" s="23" t="s">
        <v>16</v>
      </c>
      <c r="E83" s="26">
        <v>461</v>
      </c>
      <c r="F83" s="56">
        <f t="shared" si="14"/>
        <v>507.1</v>
      </c>
      <c r="G83" s="23">
        <f>G82</f>
        <v>26460</v>
      </c>
      <c r="H83" s="52">
        <f t="shared" si="13"/>
        <v>12198060</v>
      </c>
      <c r="I83" s="52">
        <f t="shared" si="10"/>
        <v>13173905</v>
      </c>
      <c r="J83" s="53">
        <f t="shared" si="11"/>
        <v>33000</v>
      </c>
      <c r="K83" s="61">
        <f t="shared" si="12"/>
        <v>1521300</v>
      </c>
      <c r="L83" s="64" t="s">
        <v>27</v>
      </c>
    </row>
    <row r="84" spans="1:12" s="1" customFormat="1" x14ac:dyDescent="0.3">
      <c r="A84" s="23">
        <v>77</v>
      </c>
      <c r="B84" s="24">
        <v>1606</v>
      </c>
      <c r="C84" s="23">
        <v>16</v>
      </c>
      <c r="D84" s="23" t="s">
        <v>16</v>
      </c>
      <c r="E84" s="26">
        <v>427</v>
      </c>
      <c r="F84" s="56">
        <f t="shared" si="14"/>
        <v>469.70000000000005</v>
      </c>
      <c r="G84" s="23">
        <f>G83</f>
        <v>26460</v>
      </c>
      <c r="H84" s="52">
        <f t="shared" ref="H84:H102" si="15">E84*G84</f>
        <v>11298420</v>
      </c>
      <c r="I84" s="52">
        <f t="shared" ref="I84:I102" si="16">ROUND(H84*1.08,0)</f>
        <v>12202294</v>
      </c>
      <c r="J84" s="53">
        <f t="shared" ref="J84:J102" si="17">MROUND((I84*0.03/12),500)</f>
        <v>30500</v>
      </c>
      <c r="K84" s="61">
        <f t="shared" ref="K84:K102" si="18">F84*3000</f>
        <v>1409100.0000000002</v>
      </c>
      <c r="L84" s="64" t="s">
        <v>27</v>
      </c>
    </row>
    <row r="85" spans="1:12" s="1" customFormat="1" x14ac:dyDescent="0.3">
      <c r="A85" s="23">
        <v>78</v>
      </c>
      <c r="B85" s="24">
        <v>1701</v>
      </c>
      <c r="C85" s="23">
        <v>17</v>
      </c>
      <c r="D85" s="23" t="s">
        <v>5</v>
      </c>
      <c r="E85" s="26">
        <v>803</v>
      </c>
      <c r="F85" s="56">
        <f t="shared" si="14"/>
        <v>883.30000000000007</v>
      </c>
      <c r="G85" s="23">
        <f>G79+80</f>
        <v>26540</v>
      </c>
      <c r="H85" s="52">
        <v>0</v>
      </c>
      <c r="I85" s="52">
        <f t="shared" si="16"/>
        <v>0</v>
      </c>
      <c r="J85" s="53">
        <f t="shared" si="17"/>
        <v>0</v>
      </c>
      <c r="K85" s="61">
        <f t="shared" si="18"/>
        <v>2649900</v>
      </c>
      <c r="L85" s="64" t="s">
        <v>28</v>
      </c>
    </row>
    <row r="86" spans="1:12" s="1" customFormat="1" x14ac:dyDescent="0.3">
      <c r="A86" s="23">
        <v>79</v>
      </c>
      <c r="B86" s="24">
        <v>1702</v>
      </c>
      <c r="C86" s="23">
        <v>17</v>
      </c>
      <c r="D86" s="23" t="s">
        <v>5</v>
      </c>
      <c r="E86" s="26">
        <v>800</v>
      </c>
      <c r="F86" s="56">
        <f t="shared" si="14"/>
        <v>880.00000000000011</v>
      </c>
      <c r="G86" s="23">
        <f>G85</f>
        <v>26540</v>
      </c>
      <c r="H86" s="52">
        <v>0</v>
      </c>
      <c r="I86" s="52">
        <f t="shared" si="16"/>
        <v>0</v>
      </c>
      <c r="J86" s="53">
        <f t="shared" si="17"/>
        <v>0</v>
      </c>
      <c r="K86" s="61">
        <f t="shared" si="18"/>
        <v>2640000.0000000005</v>
      </c>
      <c r="L86" s="64" t="s">
        <v>28</v>
      </c>
    </row>
    <row r="87" spans="1:12" s="1" customFormat="1" x14ac:dyDescent="0.3">
      <c r="A87" s="23">
        <v>80</v>
      </c>
      <c r="B87" s="24">
        <v>1703</v>
      </c>
      <c r="C87" s="23">
        <v>17</v>
      </c>
      <c r="D87" s="23" t="s">
        <v>16</v>
      </c>
      <c r="E87" s="26">
        <v>427</v>
      </c>
      <c r="F87" s="56">
        <f t="shared" si="14"/>
        <v>469.70000000000005</v>
      </c>
      <c r="G87" s="23">
        <f>G86</f>
        <v>26540</v>
      </c>
      <c r="H87" s="52">
        <f t="shared" si="15"/>
        <v>11332580</v>
      </c>
      <c r="I87" s="52">
        <f t="shared" si="16"/>
        <v>12239186</v>
      </c>
      <c r="J87" s="53">
        <f t="shared" si="17"/>
        <v>30500</v>
      </c>
      <c r="K87" s="61">
        <f t="shared" si="18"/>
        <v>1409100.0000000002</v>
      </c>
      <c r="L87" s="64" t="s">
        <v>27</v>
      </c>
    </row>
    <row r="88" spans="1:12" s="1" customFormat="1" x14ac:dyDescent="0.3">
      <c r="A88" s="23">
        <v>81</v>
      </c>
      <c r="B88" s="24">
        <v>1704</v>
      </c>
      <c r="C88" s="23">
        <v>17</v>
      </c>
      <c r="D88" s="23" t="s">
        <v>16</v>
      </c>
      <c r="E88" s="26">
        <v>461</v>
      </c>
      <c r="F88" s="56">
        <f t="shared" si="14"/>
        <v>507.1</v>
      </c>
      <c r="G88" s="23">
        <f>G87</f>
        <v>26540</v>
      </c>
      <c r="H88" s="52">
        <f t="shared" si="15"/>
        <v>12234940</v>
      </c>
      <c r="I88" s="52">
        <f t="shared" si="16"/>
        <v>13213735</v>
      </c>
      <c r="J88" s="53">
        <f t="shared" si="17"/>
        <v>33000</v>
      </c>
      <c r="K88" s="61">
        <f t="shared" si="18"/>
        <v>1521300</v>
      </c>
      <c r="L88" s="64" t="s">
        <v>27</v>
      </c>
    </row>
    <row r="89" spans="1:12" s="1" customFormat="1" x14ac:dyDescent="0.3">
      <c r="A89" s="23">
        <v>82</v>
      </c>
      <c r="B89" s="24">
        <v>1705</v>
      </c>
      <c r="C89" s="23">
        <v>17</v>
      </c>
      <c r="D89" s="23" t="s">
        <v>16</v>
      </c>
      <c r="E89" s="26">
        <v>461</v>
      </c>
      <c r="F89" s="56">
        <f t="shared" si="14"/>
        <v>507.1</v>
      </c>
      <c r="G89" s="23">
        <f>G88</f>
        <v>26540</v>
      </c>
      <c r="H89" s="52">
        <f t="shared" si="15"/>
        <v>12234940</v>
      </c>
      <c r="I89" s="52">
        <f t="shared" si="16"/>
        <v>13213735</v>
      </c>
      <c r="J89" s="53">
        <f t="shared" si="17"/>
        <v>33000</v>
      </c>
      <c r="K89" s="61">
        <f t="shared" si="18"/>
        <v>1521300</v>
      </c>
      <c r="L89" s="64" t="s">
        <v>27</v>
      </c>
    </row>
    <row r="90" spans="1:12" s="1" customFormat="1" x14ac:dyDescent="0.3">
      <c r="A90" s="23">
        <v>83</v>
      </c>
      <c r="B90" s="24">
        <v>1706</v>
      </c>
      <c r="C90" s="23">
        <v>17</v>
      </c>
      <c r="D90" s="23" t="s">
        <v>16</v>
      </c>
      <c r="E90" s="26">
        <v>427</v>
      </c>
      <c r="F90" s="56">
        <f t="shared" si="14"/>
        <v>469.70000000000005</v>
      </c>
      <c r="G90" s="23">
        <f>G89</f>
        <v>26540</v>
      </c>
      <c r="H90" s="52">
        <f t="shared" si="15"/>
        <v>11332580</v>
      </c>
      <c r="I90" s="52">
        <f t="shared" si="16"/>
        <v>12239186</v>
      </c>
      <c r="J90" s="53">
        <f t="shared" si="17"/>
        <v>30500</v>
      </c>
      <c r="K90" s="61">
        <f t="shared" si="18"/>
        <v>1409100.0000000002</v>
      </c>
      <c r="L90" s="64" t="s">
        <v>27</v>
      </c>
    </row>
    <row r="91" spans="1:12" s="1" customFormat="1" x14ac:dyDescent="0.3">
      <c r="A91" s="23">
        <v>84</v>
      </c>
      <c r="B91" s="24">
        <v>1801</v>
      </c>
      <c r="C91" s="23">
        <v>18</v>
      </c>
      <c r="D91" s="23" t="s">
        <v>5</v>
      </c>
      <c r="E91" s="26">
        <v>803</v>
      </c>
      <c r="F91" s="56">
        <f t="shared" si="14"/>
        <v>883.30000000000007</v>
      </c>
      <c r="G91" s="23">
        <f>G85+80</f>
        <v>26620</v>
      </c>
      <c r="H91" s="52">
        <v>0</v>
      </c>
      <c r="I91" s="52">
        <f t="shared" si="16"/>
        <v>0</v>
      </c>
      <c r="J91" s="53">
        <f t="shared" si="17"/>
        <v>0</v>
      </c>
      <c r="K91" s="61">
        <f t="shared" si="18"/>
        <v>2649900</v>
      </c>
      <c r="L91" s="64" t="s">
        <v>28</v>
      </c>
    </row>
    <row r="92" spans="1:12" s="1" customFormat="1" x14ac:dyDescent="0.3">
      <c r="A92" s="23">
        <v>85</v>
      </c>
      <c r="B92" s="24">
        <v>1802</v>
      </c>
      <c r="C92" s="23">
        <v>18</v>
      </c>
      <c r="D92" s="23" t="s">
        <v>5</v>
      </c>
      <c r="E92" s="26">
        <v>800</v>
      </c>
      <c r="F92" s="56">
        <f t="shared" si="14"/>
        <v>880.00000000000011</v>
      </c>
      <c r="G92" s="23">
        <f>G91</f>
        <v>26620</v>
      </c>
      <c r="H92" s="52">
        <v>0</v>
      </c>
      <c r="I92" s="52">
        <f t="shared" si="16"/>
        <v>0</v>
      </c>
      <c r="J92" s="53">
        <f t="shared" si="17"/>
        <v>0</v>
      </c>
      <c r="K92" s="61">
        <f t="shared" si="18"/>
        <v>2640000.0000000005</v>
      </c>
      <c r="L92" s="64" t="s">
        <v>28</v>
      </c>
    </row>
    <row r="93" spans="1:12" s="1" customFormat="1" x14ac:dyDescent="0.3">
      <c r="A93" s="23">
        <v>86</v>
      </c>
      <c r="B93" s="24">
        <v>1803</v>
      </c>
      <c r="C93" s="23">
        <v>18</v>
      </c>
      <c r="D93" s="23" t="s">
        <v>16</v>
      </c>
      <c r="E93" s="26">
        <v>427</v>
      </c>
      <c r="F93" s="56">
        <f t="shared" si="14"/>
        <v>469.70000000000005</v>
      </c>
      <c r="G93" s="23">
        <f>G92</f>
        <v>26620</v>
      </c>
      <c r="H93" s="52">
        <f t="shared" si="15"/>
        <v>11366740</v>
      </c>
      <c r="I93" s="52">
        <f t="shared" si="16"/>
        <v>12276079</v>
      </c>
      <c r="J93" s="53">
        <f t="shared" si="17"/>
        <v>30500</v>
      </c>
      <c r="K93" s="61">
        <f t="shared" si="18"/>
        <v>1409100.0000000002</v>
      </c>
      <c r="L93" s="64" t="s">
        <v>27</v>
      </c>
    </row>
    <row r="94" spans="1:12" s="1" customFormat="1" x14ac:dyDescent="0.3">
      <c r="A94" s="23">
        <v>87</v>
      </c>
      <c r="B94" s="24">
        <v>1804</v>
      </c>
      <c r="C94" s="23">
        <v>18</v>
      </c>
      <c r="D94" s="23" t="s">
        <v>16</v>
      </c>
      <c r="E94" s="26">
        <v>461</v>
      </c>
      <c r="F94" s="56">
        <f t="shared" si="14"/>
        <v>507.1</v>
      </c>
      <c r="G94" s="23">
        <f>G93</f>
        <v>26620</v>
      </c>
      <c r="H94" s="52">
        <f t="shared" si="15"/>
        <v>12271820</v>
      </c>
      <c r="I94" s="52">
        <f t="shared" si="16"/>
        <v>13253566</v>
      </c>
      <c r="J94" s="53">
        <f t="shared" si="17"/>
        <v>33000</v>
      </c>
      <c r="K94" s="61">
        <f t="shared" si="18"/>
        <v>1521300</v>
      </c>
      <c r="L94" s="64" t="s">
        <v>27</v>
      </c>
    </row>
    <row r="95" spans="1:12" s="1" customFormat="1" x14ac:dyDescent="0.3">
      <c r="A95" s="23">
        <v>88</v>
      </c>
      <c r="B95" s="24">
        <v>1805</v>
      </c>
      <c r="C95" s="23">
        <v>18</v>
      </c>
      <c r="D95" s="23" t="s">
        <v>16</v>
      </c>
      <c r="E95" s="26">
        <v>461</v>
      </c>
      <c r="F95" s="56">
        <f t="shared" si="14"/>
        <v>507.1</v>
      </c>
      <c r="G95" s="23">
        <f>G94</f>
        <v>26620</v>
      </c>
      <c r="H95" s="52">
        <f t="shared" si="15"/>
        <v>12271820</v>
      </c>
      <c r="I95" s="52">
        <f t="shared" si="16"/>
        <v>13253566</v>
      </c>
      <c r="J95" s="53">
        <f t="shared" si="17"/>
        <v>33000</v>
      </c>
      <c r="K95" s="61">
        <f t="shared" si="18"/>
        <v>1521300</v>
      </c>
      <c r="L95" s="64" t="s">
        <v>27</v>
      </c>
    </row>
    <row r="96" spans="1:12" s="1" customFormat="1" x14ac:dyDescent="0.3">
      <c r="A96" s="23">
        <v>89</v>
      </c>
      <c r="B96" s="24">
        <v>1806</v>
      </c>
      <c r="C96" s="23">
        <v>18</v>
      </c>
      <c r="D96" s="23" t="s">
        <v>16</v>
      </c>
      <c r="E96" s="26">
        <v>427</v>
      </c>
      <c r="F96" s="56">
        <f t="shared" si="14"/>
        <v>469.70000000000005</v>
      </c>
      <c r="G96" s="23">
        <f>G95</f>
        <v>26620</v>
      </c>
      <c r="H96" s="52">
        <f t="shared" si="15"/>
        <v>11366740</v>
      </c>
      <c r="I96" s="52">
        <f t="shared" si="16"/>
        <v>12276079</v>
      </c>
      <c r="J96" s="53">
        <f t="shared" si="17"/>
        <v>30500</v>
      </c>
      <c r="K96" s="61">
        <f t="shared" si="18"/>
        <v>1409100.0000000002</v>
      </c>
      <c r="L96" s="64" t="s">
        <v>27</v>
      </c>
    </row>
    <row r="97" spans="1:12" s="1" customFormat="1" x14ac:dyDescent="0.3">
      <c r="A97" s="23">
        <v>90</v>
      </c>
      <c r="B97" s="24">
        <v>1901</v>
      </c>
      <c r="C97" s="23">
        <v>19</v>
      </c>
      <c r="D97" s="23" t="s">
        <v>5</v>
      </c>
      <c r="E97" s="26">
        <v>803</v>
      </c>
      <c r="F97" s="56">
        <f t="shared" si="14"/>
        <v>883.30000000000007</v>
      </c>
      <c r="G97" s="23">
        <f>G91+80</f>
        <v>26700</v>
      </c>
      <c r="H97" s="52">
        <v>0</v>
      </c>
      <c r="I97" s="52">
        <f t="shared" si="16"/>
        <v>0</v>
      </c>
      <c r="J97" s="53">
        <f t="shared" si="17"/>
        <v>0</v>
      </c>
      <c r="K97" s="61">
        <f t="shared" si="18"/>
        <v>2649900</v>
      </c>
      <c r="L97" s="64" t="s">
        <v>28</v>
      </c>
    </row>
    <row r="98" spans="1:12" s="1" customFormat="1" x14ac:dyDescent="0.3">
      <c r="A98" s="23">
        <v>91</v>
      </c>
      <c r="B98" s="24">
        <v>1902</v>
      </c>
      <c r="C98" s="23">
        <v>19</v>
      </c>
      <c r="D98" s="23" t="s">
        <v>5</v>
      </c>
      <c r="E98" s="26">
        <v>800</v>
      </c>
      <c r="F98" s="56">
        <f t="shared" si="14"/>
        <v>880.00000000000011</v>
      </c>
      <c r="G98" s="23">
        <f>G97</f>
        <v>26700</v>
      </c>
      <c r="H98" s="52">
        <v>0</v>
      </c>
      <c r="I98" s="52">
        <f t="shared" si="16"/>
        <v>0</v>
      </c>
      <c r="J98" s="53">
        <f t="shared" si="17"/>
        <v>0</v>
      </c>
      <c r="K98" s="61">
        <f t="shared" si="18"/>
        <v>2640000.0000000005</v>
      </c>
      <c r="L98" s="64" t="s">
        <v>28</v>
      </c>
    </row>
    <row r="99" spans="1:12" s="1" customFormat="1" x14ac:dyDescent="0.3">
      <c r="A99" s="23">
        <v>92</v>
      </c>
      <c r="B99" s="24">
        <v>1903</v>
      </c>
      <c r="C99" s="23">
        <v>19</v>
      </c>
      <c r="D99" s="23" t="s">
        <v>16</v>
      </c>
      <c r="E99" s="26">
        <v>427</v>
      </c>
      <c r="F99" s="56">
        <f t="shared" si="14"/>
        <v>469.70000000000005</v>
      </c>
      <c r="G99" s="23">
        <f>G98</f>
        <v>26700</v>
      </c>
      <c r="H99" s="52">
        <f t="shared" si="15"/>
        <v>11400900</v>
      </c>
      <c r="I99" s="52">
        <f t="shared" si="16"/>
        <v>12312972</v>
      </c>
      <c r="J99" s="53">
        <f t="shared" si="17"/>
        <v>31000</v>
      </c>
      <c r="K99" s="61">
        <f t="shared" si="18"/>
        <v>1409100.0000000002</v>
      </c>
      <c r="L99" s="64" t="s">
        <v>27</v>
      </c>
    </row>
    <row r="100" spans="1:12" s="1" customFormat="1" x14ac:dyDescent="0.3">
      <c r="A100" s="23">
        <v>93</v>
      </c>
      <c r="B100" s="24">
        <v>1904</v>
      </c>
      <c r="C100" s="23">
        <v>19</v>
      </c>
      <c r="D100" s="23" t="s">
        <v>16</v>
      </c>
      <c r="E100" s="26">
        <v>461</v>
      </c>
      <c r="F100" s="56">
        <f t="shared" si="14"/>
        <v>507.1</v>
      </c>
      <c r="G100" s="23">
        <f>G99</f>
        <v>26700</v>
      </c>
      <c r="H100" s="52">
        <f t="shared" si="15"/>
        <v>12308700</v>
      </c>
      <c r="I100" s="52">
        <f t="shared" si="16"/>
        <v>13293396</v>
      </c>
      <c r="J100" s="53">
        <f t="shared" si="17"/>
        <v>33000</v>
      </c>
      <c r="K100" s="61">
        <f t="shared" si="18"/>
        <v>1521300</v>
      </c>
      <c r="L100" s="64" t="s">
        <v>27</v>
      </c>
    </row>
    <row r="101" spans="1:12" s="1" customFormat="1" x14ac:dyDescent="0.3">
      <c r="A101" s="23">
        <v>94</v>
      </c>
      <c r="B101" s="24">
        <v>1905</v>
      </c>
      <c r="C101" s="23">
        <v>19</v>
      </c>
      <c r="D101" s="23" t="s">
        <v>16</v>
      </c>
      <c r="E101" s="26">
        <v>461</v>
      </c>
      <c r="F101" s="56">
        <f t="shared" si="14"/>
        <v>507.1</v>
      </c>
      <c r="G101" s="23">
        <f>G100</f>
        <v>26700</v>
      </c>
      <c r="H101" s="52">
        <f t="shared" si="15"/>
        <v>12308700</v>
      </c>
      <c r="I101" s="52">
        <f t="shared" si="16"/>
        <v>13293396</v>
      </c>
      <c r="J101" s="53">
        <f t="shared" si="17"/>
        <v>33000</v>
      </c>
      <c r="K101" s="61">
        <f t="shared" si="18"/>
        <v>1521300</v>
      </c>
      <c r="L101" s="64" t="s">
        <v>27</v>
      </c>
    </row>
    <row r="102" spans="1:12" s="1" customFormat="1" x14ac:dyDescent="0.3">
      <c r="A102" s="23">
        <v>95</v>
      </c>
      <c r="B102" s="24">
        <v>1906</v>
      </c>
      <c r="C102" s="23">
        <v>19</v>
      </c>
      <c r="D102" s="23" t="s">
        <v>16</v>
      </c>
      <c r="E102" s="26">
        <v>427</v>
      </c>
      <c r="F102" s="56">
        <f t="shared" si="14"/>
        <v>469.70000000000005</v>
      </c>
      <c r="G102" s="23">
        <f>G101</f>
        <v>26700</v>
      </c>
      <c r="H102" s="52">
        <f t="shared" si="15"/>
        <v>11400900</v>
      </c>
      <c r="I102" s="52">
        <f t="shared" si="16"/>
        <v>12312972</v>
      </c>
      <c r="J102" s="53">
        <f t="shared" si="17"/>
        <v>31000</v>
      </c>
      <c r="K102" s="61">
        <f t="shared" si="18"/>
        <v>1409100.0000000002</v>
      </c>
      <c r="L102" s="64" t="s">
        <v>27</v>
      </c>
    </row>
    <row r="103" spans="1:12" s="1" customFormat="1" x14ac:dyDescent="0.3">
      <c r="A103" s="40" t="s">
        <v>4</v>
      </c>
      <c r="B103" s="41"/>
      <c r="C103" s="41"/>
      <c r="D103" s="42"/>
      <c r="E103" s="57">
        <f t="shared" ref="E103" si="19">SUM(E19:E102)</f>
        <v>47306</v>
      </c>
      <c r="F103" s="58">
        <f>SUM(F19:F102)</f>
        <v>52036.599999999962</v>
      </c>
      <c r="G103" s="54"/>
      <c r="H103" s="59">
        <f t="shared" ref="H103:K103" si="20">SUM(H19:H102)</f>
        <v>534401780</v>
      </c>
      <c r="I103" s="59">
        <f t="shared" si="20"/>
        <v>577153922</v>
      </c>
      <c r="J103" s="59"/>
      <c r="K103" s="62">
        <f t="shared" si="20"/>
        <v>156109800</v>
      </c>
      <c r="L103" s="63"/>
    </row>
    <row r="105" spans="1:12" x14ac:dyDescent="0.3">
      <c r="H105" s="95">
        <f>H103+H14</f>
        <v>622939860</v>
      </c>
      <c r="I105" s="95">
        <f>I103+I14</f>
        <v>672775048</v>
      </c>
    </row>
  </sheetData>
  <mergeCells count="4">
    <mergeCell ref="A1:K1"/>
    <mergeCell ref="A16:K16"/>
    <mergeCell ref="A14:D14"/>
    <mergeCell ref="A103:D10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169D-86D7-4E1B-A2C5-D1DB4818067B}">
  <dimension ref="A1:L60"/>
  <sheetViews>
    <sheetView topLeftCell="A55" zoomScale="130" zoomScaleNormal="130" workbookViewId="0">
      <selection activeCell="H60" sqref="H60:I60"/>
    </sheetView>
  </sheetViews>
  <sheetFormatPr defaultRowHeight="16.5" x14ac:dyDescent="0.3"/>
  <cols>
    <col min="1" max="1" width="4" style="39" customWidth="1"/>
    <col min="2" max="2" width="5.7109375" style="39" customWidth="1"/>
    <col min="3" max="3" width="5.140625" style="39" customWidth="1"/>
    <col min="4" max="4" width="6.5703125" style="39" customWidth="1"/>
    <col min="5" max="5" width="6.5703125" style="16" customWidth="1"/>
    <col min="6" max="6" width="7" style="16" customWidth="1"/>
    <col min="7" max="7" width="7.140625" style="39" customWidth="1"/>
    <col min="8" max="8" width="15.28515625" style="39" customWidth="1"/>
    <col min="9" max="9" width="14.42578125" style="39" customWidth="1"/>
    <col min="10" max="10" width="7.7109375" style="39" customWidth="1"/>
    <col min="11" max="11" width="11.85546875" style="39" customWidth="1"/>
    <col min="12" max="12" width="9.140625" style="63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55" t="s">
        <v>19</v>
      </c>
      <c r="F2" s="55" t="s">
        <v>17</v>
      </c>
      <c r="G2" s="17" t="s">
        <v>32</v>
      </c>
      <c r="H2" s="18" t="s">
        <v>33</v>
      </c>
      <c r="I2" s="50" t="s">
        <v>34</v>
      </c>
      <c r="J2" s="51" t="s">
        <v>35</v>
      </c>
      <c r="K2" s="51" t="s">
        <v>36</v>
      </c>
      <c r="L2" s="51" t="s">
        <v>29</v>
      </c>
    </row>
    <row r="3" spans="1:12" x14ac:dyDescent="0.3">
      <c r="A3" s="23">
        <v>1</v>
      </c>
      <c r="B3" s="24">
        <v>405</v>
      </c>
      <c r="C3" s="23">
        <v>4</v>
      </c>
      <c r="D3" s="23" t="s">
        <v>16</v>
      </c>
      <c r="E3" s="26">
        <v>461</v>
      </c>
      <c r="F3" s="56">
        <f t="shared" ref="F3:F39" si="0">E3*1.1</f>
        <v>507.1</v>
      </c>
      <c r="G3" s="69">
        <v>25500</v>
      </c>
      <c r="H3" s="52">
        <f t="shared" ref="H3:H9" si="1">E3*G3</f>
        <v>11755500</v>
      </c>
      <c r="I3" s="52">
        <f t="shared" ref="I3:I5" si="2">H3*1.08</f>
        <v>12695940</v>
      </c>
      <c r="J3" s="53">
        <f t="shared" ref="J3:J9" si="3">MROUND((I3*0.03/12),500)</f>
        <v>31500</v>
      </c>
      <c r="K3" s="61">
        <f t="shared" ref="K3:K39" si="4">F3*3000</f>
        <v>1521300</v>
      </c>
      <c r="L3" s="64" t="s">
        <v>27</v>
      </c>
    </row>
    <row r="4" spans="1:12" x14ac:dyDescent="0.3">
      <c r="A4" s="23">
        <v>2</v>
      </c>
      <c r="B4" s="24">
        <v>406</v>
      </c>
      <c r="C4" s="23">
        <v>4</v>
      </c>
      <c r="D4" s="23" t="s">
        <v>16</v>
      </c>
      <c r="E4" s="26">
        <v>427</v>
      </c>
      <c r="F4" s="56">
        <f t="shared" si="0"/>
        <v>469.70000000000005</v>
      </c>
      <c r="G4" s="70">
        <v>25500</v>
      </c>
      <c r="H4" s="52">
        <f t="shared" si="1"/>
        <v>10888500</v>
      </c>
      <c r="I4" s="52">
        <f t="shared" si="2"/>
        <v>11759580</v>
      </c>
      <c r="J4" s="53">
        <f t="shared" si="3"/>
        <v>29500</v>
      </c>
      <c r="K4" s="61">
        <f t="shared" si="4"/>
        <v>1409100.0000000002</v>
      </c>
      <c r="L4" s="64" t="s">
        <v>27</v>
      </c>
    </row>
    <row r="5" spans="1:12" x14ac:dyDescent="0.3">
      <c r="A5" s="23">
        <v>3</v>
      </c>
      <c r="B5" s="24">
        <v>502</v>
      </c>
      <c r="C5" s="23">
        <v>5</v>
      </c>
      <c r="D5" s="23" t="s">
        <v>5</v>
      </c>
      <c r="E5" s="26">
        <v>800</v>
      </c>
      <c r="F5" s="56">
        <f t="shared" si="0"/>
        <v>880.00000000000011</v>
      </c>
      <c r="G5" s="70">
        <v>25580</v>
      </c>
      <c r="H5" s="52">
        <f t="shared" si="1"/>
        <v>20464000</v>
      </c>
      <c r="I5" s="52">
        <f t="shared" si="2"/>
        <v>22101120</v>
      </c>
      <c r="J5" s="53">
        <f t="shared" si="3"/>
        <v>55500</v>
      </c>
      <c r="K5" s="61">
        <f t="shared" si="4"/>
        <v>2640000.0000000005</v>
      </c>
      <c r="L5" s="64" t="s">
        <v>27</v>
      </c>
    </row>
    <row r="6" spans="1:12" x14ac:dyDescent="0.3">
      <c r="A6" s="23">
        <v>4</v>
      </c>
      <c r="B6" s="24">
        <v>503</v>
      </c>
      <c r="C6" s="23">
        <v>5</v>
      </c>
      <c r="D6" s="23" t="s">
        <v>16</v>
      </c>
      <c r="E6" s="26">
        <v>427</v>
      </c>
      <c r="F6" s="56">
        <f t="shared" si="0"/>
        <v>469.70000000000005</v>
      </c>
      <c r="G6" s="70">
        <v>25580</v>
      </c>
      <c r="H6" s="52">
        <f t="shared" si="1"/>
        <v>10922660</v>
      </c>
      <c r="I6" s="52">
        <f>ROUND(H6*1.08,0)</f>
        <v>11796473</v>
      </c>
      <c r="J6" s="53">
        <f t="shared" si="3"/>
        <v>29500</v>
      </c>
      <c r="K6" s="61">
        <f t="shared" si="4"/>
        <v>1409100.0000000002</v>
      </c>
      <c r="L6" s="64" t="s">
        <v>27</v>
      </c>
    </row>
    <row r="7" spans="1:12" x14ac:dyDescent="0.3">
      <c r="A7" s="23">
        <v>5</v>
      </c>
      <c r="B7" s="24">
        <v>504</v>
      </c>
      <c r="C7" s="23">
        <v>5</v>
      </c>
      <c r="D7" s="23" t="s">
        <v>16</v>
      </c>
      <c r="E7" s="26">
        <v>461</v>
      </c>
      <c r="F7" s="56">
        <f t="shared" si="0"/>
        <v>507.1</v>
      </c>
      <c r="G7" s="70">
        <v>25580</v>
      </c>
      <c r="H7" s="52">
        <f t="shared" si="1"/>
        <v>11792380</v>
      </c>
      <c r="I7" s="52">
        <f t="shared" ref="I7:I9" si="5">ROUND(H7*1.08,0)</f>
        <v>12735770</v>
      </c>
      <c r="J7" s="53">
        <f t="shared" si="3"/>
        <v>32000</v>
      </c>
      <c r="K7" s="61">
        <f t="shared" si="4"/>
        <v>1521300</v>
      </c>
      <c r="L7" s="64" t="s">
        <v>27</v>
      </c>
    </row>
    <row r="8" spans="1:12" x14ac:dyDescent="0.3">
      <c r="A8" s="23">
        <v>6</v>
      </c>
      <c r="B8" s="24">
        <v>505</v>
      </c>
      <c r="C8" s="23">
        <v>5</v>
      </c>
      <c r="D8" s="23" t="s">
        <v>16</v>
      </c>
      <c r="E8" s="26">
        <v>461</v>
      </c>
      <c r="F8" s="56">
        <f t="shared" si="0"/>
        <v>507.1</v>
      </c>
      <c r="G8" s="70">
        <v>25580</v>
      </c>
      <c r="H8" s="52">
        <f t="shared" si="1"/>
        <v>11792380</v>
      </c>
      <c r="I8" s="52">
        <f t="shared" si="5"/>
        <v>12735770</v>
      </c>
      <c r="J8" s="53">
        <f t="shared" si="3"/>
        <v>32000</v>
      </c>
      <c r="K8" s="61">
        <f t="shared" si="4"/>
        <v>1521300</v>
      </c>
      <c r="L8" s="64" t="s">
        <v>27</v>
      </c>
    </row>
    <row r="9" spans="1:12" x14ac:dyDescent="0.3">
      <c r="A9" s="23">
        <v>7</v>
      </c>
      <c r="B9" s="24">
        <v>506</v>
      </c>
      <c r="C9" s="23">
        <v>5</v>
      </c>
      <c r="D9" s="23" t="s">
        <v>16</v>
      </c>
      <c r="E9" s="26">
        <v>427</v>
      </c>
      <c r="F9" s="56">
        <f t="shared" si="0"/>
        <v>469.70000000000005</v>
      </c>
      <c r="G9" s="70">
        <v>25580</v>
      </c>
      <c r="H9" s="52">
        <f t="shared" si="1"/>
        <v>10922660</v>
      </c>
      <c r="I9" s="52">
        <f t="shared" si="5"/>
        <v>11796473</v>
      </c>
      <c r="J9" s="53">
        <f t="shared" si="3"/>
        <v>29500</v>
      </c>
      <c r="K9" s="61">
        <f t="shared" si="4"/>
        <v>1409100.0000000002</v>
      </c>
      <c r="L9" s="64" t="s">
        <v>27</v>
      </c>
    </row>
    <row r="10" spans="1:12" x14ac:dyDescent="0.3">
      <c r="A10" s="31" t="s">
        <v>4</v>
      </c>
      <c r="B10" s="32"/>
      <c r="C10" s="32"/>
      <c r="D10" s="33"/>
      <c r="E10" s="57">
        <f>SUM(E3:E9)</f>
        <v>3464</v>
      </c>
      <c r="F10" s="58">
        <f>SUM(F3:F9)</f>
        <v>3810.3999999999996</v>
      </c>
      <c r="G10" s="23"/>
      <c r="H10" s="59">
        <f>SUM(H3:H9)</f>
        <v>88538080</v>
      </c>
      <c r="I10" s="59">
        <f>SUM(I3:I9)</f>
        <v>95621126</v>
      </c>
      <c r="J10" s="60"/>
      <c r="K10" s="62">
        <f>SUM(K3:K9)</f>
        <v>11431200</v>
      </c>
      <c r="L10" s="64"/>
    </row>
    <row r="11" spans="1:12" x14ac:dyDescent="0.3">
      <c r="A11" s="23"/>
      <c r="B11" s="24"/>
      <c r="C11" s="23"/>
      <c r="D11" s="23"/>
      <c r="E11" s="26"/>
      <c r="F11" s="56"/>
      <c r="G11" s="23"/>
      <c r="H11" s="52"/>
      <c r="I11" s="52"/>
      <c r="J11" s="53"/>
      <c r="K11" s="52"/>
      <c r="L11" s="64"/>
    </row>
    <row r="12" spans="1:12" ht="23.25" x14ac:dyDescent="0.35">
      <c r="A12" s="66" t="s">
        <v>23</v>
      </c>
      <c r="B12" s="67"/>
      <c r="C12" s="67"/>
      <c r="D12" s="67"/>
      <c r="E12" s="67"/>
      <c r="F12" s="67"/>
      <c r="G12" s="67"/>
      <c r="H12" s="67"/>
      <c r="I12" s="67"/>
      <c r="J12" s="67"/>
      <c r="K12" s="68"/>
      <c r="L12" s="65"/>
    </row>
    <row r="13" spans="1:12" x14ac:dyDescent="0.3">
      <c r="A13" s="23"/>
      <c r="B13" s="24"/>
      <c r="C13" s="23"/>
      <c r="D13" s="23"/>
      <c r="E13" s="26"/>
      <c r="F13" s="56"/>
      <c r="G13" s="23"/>
      <c r="H13" s="52"/>
      <c r="I13" s="52"/>
      <c r="J13" s="53"/>
      <c r="K13" s="52"/>
      <c r="L13" s="65"/>
    </row>
    <row r="14" spans="1:12" ht="50.25" customHeight="1" x14ac:dyDescent="0.25">
      <c r="A14" s="17" t="s">
        <v>1</v>
      </c>
      <c r="B14" s="18" t="s">
        <v>0</v>
      </c>
      <c r="C14" s="19" t="s">
        <v>3</v>
      </c>
      <c r="D14" s="19" t="s">
        <v>2</v>
      </c>
      <c r="E14" s="55" t="s">
        <v>24</v>
      </c>
      <c r="F14" s="55" t="s">
        <v>17</v>
      </c>
      <c r="G14" s="17" t="s">
        <v>32</v>
      </c>
      <c r="H14" s="18" t="s">
        <v>33</v>
      </c>
      <c r="I14" s="50" t="s">
        <v>34</v>
      </c>
      <c r="J14" s="51" t="s">
        <v>35</v>
      </c>
      <c r="K14" s="51" t="s">
        <v>36</v>
      </c>
      <c r="L14" s="51" t="s">
        <v>29</v>
      </c>
    </row>
    <row r="15" spans="1:12" x14ac:dyDescent="0.3">
      <c r="A15" s="23">
        <v>8</v>
      </c>
      <c r="B15" s="24">
        <v>601</v>
      </c>
      <c r="C15" s="23">
        <v>6</v>
      </c>
      <c r="D15" s="23" t="s">
        <v>5</v>
      </c>
      <c r="E15" s="26">
        <v>803</v>
      </c>
      <c r="F15" s="56">
        <f t="shared" si="0"/>
        <v>883.30000000000007</v>
      </c>
      <c r="G15" s="69">
        <v>25660</v>
      </c>
      <c r="H15" s="52">
        <f t="shared" ref="H15" si="6">E15*G15</f>
        <v>20604980</v>
      </c>
      <c r="I15" s="52">
        <f>ROUND(H15*1.08,0)</f>
        <v>22253378</v>
      </c>
      <c r="J15" s="53">
        <f>MROUND((I15*0.03/12),500)</f>
        <v>55500</v>
      </c>
      <c r="K15" s="61">
        <f t="shared" si="4"/>
        <v>2649900</v>
      </c>
      <c r="L15" s="64" t="s">
        <v>27</v>
      </c>
    </row>
    <row r="16" spans="1:12" x14ac:dyDescent="0.3">
      <c r="A16" s="23">
        <v>9</v>
      </c>
      <c r="B16" s="24">
        <v>903</v>
      </c>
      <c r="C16" s="23">
        <v>9</v>
      </c>
      <c r="D16" s="23" t="s">
        <v>16</v>
      </c>
      <c r="E16" s="26">
        <v>427</v>
      </c>
      <c r="F16" s="56">
        <f t="shared" si="0"/>
        <v>469.70000000000005</v>
      </c>
      <c r="G16" s="70">
        <v>25900</v>
      </c>
      <c r="H16" s="52">
        <f t="shared" ref="H16:H59" si="7">E16*G16</f>
        <v>11059300</v>
      </c>
      <c r="I16" s="52">
        <f t="shared" ref="I16:I46" si="8">ROUND(H16*1.08,0)</f>
        <v>11944044</v>
      </c>
      <c r="J16" s="53">
        <f t="shared" ref="J16:J46" si="9">MROUND((I16*0.03/12),500)</f>
        <v>30000</v>
      </c>
      <c r="K16" s="61">
        <f t="shared" si="4"/>
        <v>1409100.0000000002</v>
      </c>
      <c r="L16" s="64" t="s">
        <v>27</v>
      </c>
    </row>
    <row r="17" spans="1:12" x14ac:dyDescent="0.3">
      <c r="A17" s="23">
        <v>10</v>
      </c>
      <c r="B17" s="24">
        <v>904</v>
      </c>
      <c r="C17" s="23">
        <v>9</v>
      </c>
      <c r="D17" s="23" t="s">
        <v>16</v>
      </c>
      <c r="E17" s="26">
        <v>461</v>
      </c>
      <c r="F17" s="56">
        <f t="shared" si="0"/>
        <v>507.1</v>
      </c>
      <c r="G17" s="70">
        <v>25900</v>
      </c>
      <c r="H17" s="52">
        <f t="shared" si="7"/>
        <v>11939900</v>
      </c>
      <c r="I17" s="52">
        <f t="shared" si="8"/>
        <v>12895092</v>
      </c>
      <c r="J17" s="53">
        <f t="shared" si="9"/>
        <v>32000</v>
      </c>
      <c r="K17" s="61">
        <f t="shared" si="4"/>
        <v>1521300</v>
      </c>
      <c r="L17" s="64" t="s">
        <v>27</v>
      </c>
    </row>
    <row r="18" spans="1:12" x14ac:dyDescent="0.3">
      <c r="A18" s="23">
        <v>11</v>
      </c>
      <c r="B18" s="24">
        <v>905</v>
      </c>
      <c r="C18" s="23">
        <v>9</v>
      </c>
      <c r="D18" s="23" t="s">
        <v>16</v>
      </c>
      <c r="E18" s="26">
        <v>461</v>
      </c>
      <c r="F18" s="56">
        <f t="shared" si="0"/>
        <v>507.1</v>
      </c>
      <c r="G18" s="70">
        <v>25900</v>
      </c>
      <c r="H18" s="52">
        <f t="shared" si="7"/>
        <v>11939900</v>
      </c>
      <c r="I18" s="52">
        <f t="shared" si="8"/>
        <v>12895092</v>
      </c>
      <c r="J18" s="53">
        <f t="shared" si="9"/>
        <v>32000</v>
      </c>
      <c r="K18" s="61">
        <f t="shared" si="4"/>
        <v>1521300</v>
      </c>
      <c r="L18" s="64" t="s">
        <v>27</v>
      </c>
    </row>
    <row r="19" spans="1:12" x14ac:dyDescent="0.3">
      <c r="A19" s="23">
        <v>12</v>
      </c>
      <c r="B19" s="24">
        <v>906</v>
      </c>
      <c r="C19" s="23">
        <v>9</v>
      </c>
      <c r="D19" s="23" t="s">
        <v>16</v>
      </c>
      <c r="E19" s="26">
        <v>427</v>
      </c>
      <c r="F19" s="56">
        <f t="shared" si="0"/>
        <v>469.70000000000005</v>
      </c>
      <c r="G19" s="70">
        <v>25900</v>
      </c>
      <c r="H19" s="52">
        <f t="shared" si="7"/>
        <v>11059300</v>
      </c>
      <c r="I19" s="52">
        <f t="shared" si="8"/>
        <v>11944044</v>
      </c>
      <c r="J19" s="53">
        <f t="shared" si="9"/>
        <v>30000</v>
      </c>
      <c r="K19" s="61">
        <f t="shared" si="4"/>
        <v>1409100.0000000002</v>
      </c>
      <c r="L19" s="64" t="s">
        <v>27</v>
      </c>
    </row>
    <row r="20" spans="1:12" x14ac:dyDescent="0.3">
      <c r="A20" s="23">
        <v>13</v>
      </c>
      <c r="B20" s="24">
        <v>1003</v>
      </c>
      <c r="C20" s="23">
        <v>10</v>
      </c>
      <c r="D20" s="23" t="s">
        <v>16</v>
      </c>
      <c r="E20" s="26">
        <v>427</v>
      </c>
      <c r="F20" s="56">
        <f t="shared" si="0"/>
        <v>469.70000000000005</v>
      </c>
      <c r="G20" s="70">
        <v>25980</v>
      </c>
      <c r="H20" s="52">
        <f t="shared" si="7"/>
        <v>11093460</v>
      </c>
      <c r="I20" s="52">
        <f t="shared" si="8"/>
        <v>11980937</v>
      </c>
      <c r="J20" s="53">
        <f t="shared" si="9"/>
        <v>30000</v>
      </c>
      <c r="K20" s="61">
        <f t="shared" si="4"/>
        <v>1409100.0000000002</v>
      </c>
      <c r="L20" s="64" t="s">
        <v>27</v>
      </c>
    </row>
    <row r="21" spans="1:12" x14ac:dyDescent="0.3">
      <c r="A21" s="23">
        <v>14</v>
      </c>
      <c r="B21" s="24">
        <v>1004</v>
      </c>
      <c r="C21" s="23">
        <v>10</v>
      </c>
      <c r="D21" s="23" t="s">
        <v>16</v>
      </c>
      <c r="E21" s="26">
        <v>461</v>
      </c>
      <c r="F21" s="56">
        <f t="shared" si="0"/>
        <v>507.1</v>
      </c>
      <c r="G21" s="70">
        <v>25980</v>
      </c>
      <c r="H21" s="52">
        <f t="shared" si="7"/>
        <v>11976780</v>
      </c>
      <c r="I21" s="52">
        <f t="shared" si="8"/>
        <v>12934922</v>
      </c>
      <c r="J21" s="53">
        <f t="shared" si="9"/>
        <v>32500</v>
      </c>
      <c r="K21" s="61">
        <f t="shared" si="4"/>
        <v>1521300</v>
      </c>
      <c r="L21" s="64" t="s">
        <v>27</v>
      </c>
    </row>
    <row r="22" spans="1:12" x14ac:dyDescent="0.3">
      <c r="A22" s="23">
        <v>15</v>
      </c>
      <c r="B22" s="24">
        <v>1005</v>
      </c>
      <c r="C22" s="23">
        <v>10</v>
      </c>
      <c r="D22" s="23" t="s">
        <v>16</v>
      </c>
      <c r="E22" s="26">
        <v>461</v>
      </c>
      <c r="F22" s="56">
        <f t="shared" si="0"/>
        <v>507.1</v>
      </c>
      <c r="G22" s="70">
        <v>25980</v>
      </c>
      <c r="H22" s="52">
        <f t="shared" si="7"/>
        <v>11976780</v>
      </c>
      <c r="I22" s="52">
        <f t="shared" si="8"/>
        <v>12934922</v>
      </c>
      <c r="J22" s="53">
        <f t="shared" si="9"/>
        <v>32500</v>
      </c>
      <c r="K22" s="61">
        <f t="shared" si="4"/>
        <v>1521300</v>
      </c>
      <c r="L22" s="64" t="s">
        <v>27</v>
      </c>
    </row>
    <row r="23" spans="1:12" x14ac:dyDescent="0.3">
      <c r="A23" s="23">
        <v>16</v>
      </c>
      <c r="B23" s="24">
        <v>1006</v>
      </c>
      <c r="C23" s="23">
        <v>10</v>
      </c>
      <c r="D23" s="23" t="s">
        <v>16</v>
      </c>
      <c r="E23" s="26">
        <v>427</v>
      </c>
      <c r="F23" s="56">
        <f t="shared" si="0"/>
        <v>469.70000000000005</v>
      </c>
      <c r="G23" s="70">
        <v>25980</v>
      </c>
      <c r="H23" s="52">
        <f t="shared" si="7"/>
        <v>11093460</v>
      </c>
      <c r="I23" s="52">
        <f t="shared" si="8"/>
        <v>11980937</v>
      </c>
      <c r="J23" s="53">
        <f t="shared" si="9"/>
        <v>30000</v>
      </c>
      <c r="K23" s="61">
        <f t="shared" si="4"/>
        <v>1409100.0000000002</v>
      </c>
      <c r="L23" s="64" t="s">
        <v>27</v>
      </c>
    </row>
    <row r="24" spans="1:12" x14ac:dyDescent="0.3">
      <c r="A24" s="23">
        <v>17</v>
      </c>
      <c r="B24" s="24">
        <v>1103</v>
      </c>
      <c r="C24" s="23">
        <v>11</v>
      </c>
      <c r="D24" s="23" t="s">
        <v>16</v>
      </c>
      <c r="E24" s="26">
        <v>427</v>
      </c>
      <c r="F24" s="56">
        <f t="shared" si="0"/>
        <v>469.70000000000005</v>
      </c>
      <c r="G24" s="70">
        <v>26060</v>
      </c>
      <c r="H24" s="52">
        <f t="shared" si="7"/>
        <v>11127620</v>
      </c>
      <c r="I24" s="52">
        <f t="shared" si="8"/>
        <v>12017830</v>
      </c>
      <c r="J24" s="53">
        <f t="shared" si="9"/>
        <v>30000</v>
      </c>
      <c r="K24" s="61">
        <f t="shared" si="4"/>
        <v>1409100.0000000002</v>
      </c>
      <c r="L24" s="64" t="s">
        <v>27</v>
      </c>
    </row>
    <row r="25" spans="1:12" x14ac:dyDescent="0.3">
      <c r="A25" s="23">
        <v>18</v>
      </c>
      <c r="B25" s="24">
        <v>1104</v>
      </c>
      <c r="C25" s="23">
        <v>11</v>
      </c>
      <c r="D25" s="23" t="s">
        <v>16</v>
      </c>
      <c r="E25" s="26">
        <v>461</v>
      </c>
      <c r="F25" s="56">
        <f t="shared" si="0"/>
        <v>507.1</v>
      </c>
      <c r="G25" s="70">
        <v>26060</v>
      </c>
      <c r="H25" s="52">
        <f t="shared" si="7"/>
        <v>12013660</v>
      </c>
      <c r="I25" s="52">
        <f t="shared" si="8"/>
        <v>12974753</v>
      </c>
      <c r="J25" s="53">
        <f t="shared" si="9"/>
        <v>32500</v>
      </c>
      <c r="K25" s="61">
        <f t="shared" si="4"/>
        <v>1521300</v>
      </c>
      <c r="L25" s="64" t="s">
        <v>27</v>
      </c>
    </row>
    <row r="26" spans="1:12" x14ac:dyDescent="0.3">
      <c r="A26" s="23">
        <v>19</v>
      </c>
      <c r="B26" s="24">
        <v>1105</v>
      </c>
      <c r="C26" s="23">
        <v>11</v>
      </c>
      <c r="D26" s="23" t="s">
        <v>16</v>
      </c>
      <c r="E26" s="26">
        <v>461</v>
      </c>
      <c r="F26" s="56">
        <f t="shared" si="0"/>
        <v>507.1</v>
      </c>
      <c r="G26" s="70">
        <v>26060</v>
      </c>
      <c r="H26" s="52">
        <f t="shared" si="7"/>
        <v>12013660</v>
      </c>
      <c r="I26" s="52">
        <f t="shared" si="8"/>
        <v>12974753</v>
      </c>
      <c r="J26" s="53">
        <f t="shared" si="9"/>
        <v>32500</v>
      </c>
      <c r="K26" s="61">
        <f t="shared" si="4"/>
        <v>1521300</v>
      </c>
      <c r="L26" s="64" t="s">
        <v>27</v>
      </c>
    </row>
    <row r="27" spans="1:12" x14ac:dyDescent="0.3">
      <c r="A27" s="23">
        <v>20</v>
      </c>
      <c r="B27" s="24">
        <v>1106</v>
      </c>
      <c r="C27" s="23">
        <v>11</v>
      </c>
      <c r="D27" s="23" t="s">
        <v>16</v>
      </c>
      <c r="E27" s="26">
        <v>427</v>
      </c>
      <c r="F27" s="56">
        <f t="shared" si="0"/>
        <v>469.70000000000005</v>
      </c>
      <c r="G27" s="70">
        <v>26060</v>
      </c>
      <c r="H27" s="52">
        <f t="shared" si="7"/>
        <v>11127620</v>
      </c>
      <c r="I27" s="52">
        <f t="shared" si="8"/>
        <v>12017830</v>
      </c>
      <c r="J27" s="53">
        <f t="shared" si="9"/>
        <v>30000</v>
      </c>
      <c r="K27" s="61">
        <f t="shared" si="4"/>
        <v>1409100.0000000002</v>
      </c>
      <c r="L27" s="64" t="s">
        <v>27</v>
      </c>
    </row>
    <row r="28" spans="1:12" x14ac:dyDescent="0.3">
      <c r="A28" s="23">
        <v>21</v>
      </c>
      <c r="B28" s="24">
        <v>1203</v>
      </c>
      <c r="C28" s="23">
        <v>12</v>
      </c>
      <c r="D28" s="23" t="s">
        <v>16</v>
      </c>
      <c r="E28" s="26">
        <v>427</v>
      </c>
      <c r="F28" s="56">
        <f t="shared" si="0"/>
        <v>469.70000000000005</v>
      </c>
      <c r="G28" s="70">
        <v>26140</v>
      </c>
      <c r="H28" s="52">
        <f t="shared" si="7"/>
        <v>11161780</v>
      </c>
      <c r="I28" s="52">
        <f t="shared" si="8"/>
        <v>12054722</v>
      </c>
      <c r="J28" s="53">
        <f t="shared" si="9"/>
        <v>30000</v>
      </c>
      <c r="K28" s="61">
        <f t="shared" si="4"/>
        <v>1409100.0000000002</v>
      </c>
      <c r="L28" s="64" t="s">
        <v>27</v>
      </c>
    </row>
    <row r="29" spans="1:12" x14ac:dyDescent="0.3">
      <c r="A29" s="23">
        <v>22</v>
      </c>
      <c r="B29" s="24">
        <v>1204</v>
      </c>
      <c r="C29" s="23">
        <v>12</v>
      </c>
      <c r="D29" s="23" t="s">
        <v>16</v>
      </c>
      <c r="E29" s="26">
        <v>461</v>
      </c>
      <c r="F29" s="56">
        <f t="shared" si="0"/>
        <v>507.1</v>
      </c>
      <c r="G29" s="70">
        <v>26140</v>
      </c>
      <c r="H29" s="52">
        <f t="shared" si="7"/>
        <v>12050540</v>
      </c>
      <c r="I29" s="52">
        <f t="shared" si="8"/>
        <v>13014583</v>
      </c>
      <c r="J29" s="53">
        <f t="shared" si="9"/>
        <v>32500</v>
      </c>
      <c r="K29" s="61">
        <f t="shared" si="4"/>
        <v>1521300</v>
      </c>
      <c r="L29" s="64" t="s">
        <v>27</v>
      </c>
    </row>
    <row r="30" spans="1:12" x14ac:dyDescent="0.3">
      <c r="A30" s="23">
        <v>23</v>
      </c>
      <c r="B30" s="24">
        <v>1205</v>
      </c>
      <c r="C30" s="23">
        <v>12</v>
      </c>
      <c r="D30" s="23" t="s">
        <v>16</v>
      </c>
      <c r="E30" s="26">
        <v>461</v>
      </c>
      <c r="F30" s="56">
        <f t="shared" si="0"/>
        <v>507.1</v>
      </c>
      <c r="G30" s="70">
        <v>26140</v>
      </c>
      <c r="H30" s="52">
        <f t="shared" si="7"/>
        <v>12050540</v>
      </c>
      <c r="I30" s="52">
        <f t="shared" si="8"/>
        <v>13014583</v>
      </c>
      <c r="J30" s="53">
        <f t="shared" si="9"/>
        <v>32500</v>
      </c>
      <c r="K30" s="61">
        <f t="shared" si="4"/>
        <v>1521300</v>
      </c>
      <c r="L30" s="64" t="s">
        <v>27</v>
      </c>
    </row>
    <row r="31" spans="1:12" x14ac:dyDescent="0.3">
      <c r="A31" s="23">
        <v>24</v>
      </c>
      <c r="B31" s="24">
        <v>1206</v>
      </c>
      <c r="C31" s="23">
        <v>12</v>
      </c>
      <c r="D31" s="23" t="s">
        <v>16</v>
      </c>
      <c r="E31" s="26">
        <v>427</v>
      </c>
      <c r="F31" s="56">
        <f t="shared" si="0"/>
        <v>469.70000000000005</v>
      </c>
      <c r="G31" s="70">
        <v>26140</v>
      </c>
      <c r="H31" s="52">
        <f t="shared" si="7"/>
        <v>11161780</v>
      </c>
      <c r="I31" s="52">
        <f t="shared" si="8"/>
        <v>12054722</v>
      </c>
      <c r="J31" s="53">
        <f t="shared" si="9"/>
        <v>30000</v>
      </c>
      <c r="K31" s="61">
        <f t="shared" si="4"/>
        <v>1409100.0000000002</v>
      </c>
      <c r="L31" s="64" t="s">
        <v>27</v>
      </c>
    </row>
    <row r="32" spans="1:12" x14ac:dyDescent="0.3">
      <c r="A32" s="23">
        <v>25</v>
      </c>
      <c r="B32" s="24">
        <v>1303</v>
      </c>
      <c r="C32" s="23">
        <v>13</v>
      </c>
      <c r="D32" s="23" t="s">
        <v>16</v>
      </c>
      <c r="E32" s="26">
        <v>427</v>
      </c>
      <c r="F32" s="56">
        <f t="shared" si="0"/>
        <v>469.70000000000005</v>
      </c>
      <c r="G32" s="70">
        <v>26220</v>
      </c>
      <c r="H32" s="52">
        <f t="shared" si="7"/>
        <v>11195940</v>
      </c>
      <c r="I32" s="52">
        <f t="shared" si="8"/>
        <v>12091615</v>
      </c>
      <c r="J32" s="53">
        <f t="shared" si="9"/>
        <v>30000</v>
      </c>
      <c r="K32" s="61">
        <f t="shared" si="4"/>
        <v>1409100.0000000002</v>
      </c>
      <c r="L32" s="64" t="s">
        <v>27</v>
      </c>
    </row>
    <row r="33" spans="1:12" x14ac:dyDescent="0.3">
      <c r="A33" s="23">
        <v>26</v>
      </c>
      <c r="B33" s="24">
        <v>1304</v>
      </c>
      <c r="C33" s="23">
        <v>13</v>
      </c>
      <c r="D33" s="23" t="s">
        <v>16</v>
      </c>
      <c r="E33" s="26">
        <v>461</v>
      </c>
      <c r="F33" s="56">
        <f t="shared" si="0"/>
        <v>507.1</v>
      </c>
      <c r="G33" s="70">
        <v>26220</v>
      </c>
      <c r="H33" s="52">
        <f t="shared" si="7"/>
        <v>12087420</v>
      </c>
      <c r="I33" s="52">
        <f t="shared" si="8"/>
        <v>13054414</v>
      </c>
      <c r="J33" s="53">
        <f t="shared" si="9"/>
        <v>32500</v>
      </c>
      <c r="K33" s="61">
        <f t="shared" si="4"/>
        <v>1521300</v>
      </c>
      <c r="L33" s="64" t="s">
        <v>27</v>
      </c>
    </row>
    <row r="34" spans="1:12" x14ac:dyDescent="0.3">
      <c r="A34" s="23">
        <v>27</v>
      </c>
      <c r="B34" s="24">
        <v>1305</v>
      </c>
      <c r="C34" s="23">
        <v>13</v>
      </c>
      <c r="D34" s="23" t="s">
        <v>16</v>
      </c>
      <c r="E34" s="26">
        <v>461</v>
      </c>
      <c r="F34" s="56">
        <f t="shared" si="0"/>
        <v>507.1</v>
      </c>
      <c r="G34" s="70">
        <v>26220</v>
      </c>
      <c r="H34" s="52">
        <f t="shared" si="7"/>
        <v>12087420</v>
      </c>
      <c r="I34" s="52">
        <f t="shared" si="8"/>
        <v>13054414</v>
      </c>
      <c r="J34" s="53">
        <f t="shared" si="9"/>
        <v>32500</v>
      </c>
      <c r="K34" s="61">
        <f t="shared" si="4"/>
        <v>1521300</v>
      </c>
      <c r="L34" s="64" t="s">
        <v>27</v>
      </c>
    </row>
    <row r="35" spans="1:12" x14ac:dyDescent="0.3">
      <c r="A35" s="23">
        <v>28</v>
      </c>
      <c r="B35" s="24">
        <v>1306</v>
      </c>
      <c r="C35" s="23">
        <v>13</v>
      </c>
      <c r="D35" s="23" t="s">
        <v>16</v>
      </c>
      <c r="E35" s="26">
        <v>427</v>
      </c>
      <c r="F35" s="56">
        <f t="shared" si="0"/>
        <v>469.70000000000005</v>
      </c>
      <c r="G35" s="70">
        <v>26220</v>
      </c>
      <c r="H35" s="52">
        <f t="shared" si="7"/>
        <v>11195940</v>
      </c>
      <c r="I35" s="52">
        <f t="shared" si="8"/>
        <v>12091615</v>
      </c>
      <c r="J35" s="53">
        <f t="shared" si="9"/>
        <v>30000</v>
      </c>
      <c r="K35" s="61">
        <f t="shared" si="4"/>
        <v>1409100.0000000002</v>
      </c>
      <c r="L35" s="64" t="s">
        <v>27</v>
      </c>
    </row>
    <row r="36" spans="1:12" x14ac:dyDescent="0.3">
      <c r="A36" s="23">
        <v>29</v>
      </c>
      <c r="B36" s="24">
        <v>1403</v>
      </c>
      <c r="C36" s="23">
        <v>14</v>
      </c>
      <c r="D36" s="23" t="s">
        <v>16</v>
      </c>
      <c r="E36" s="26">
        <v>427</v>
      </c>
      <c r="F36" s="56">
        <f t="shared" si="0"/>
        <v>469.70000000000005</v>
      </c>
      <c r="G36" s="70">
        <v>26300</v>
      </c>
      <c r="H36" s="52">
        <f t="shared" si="7"/>
        <v>11230100</v>
      </c>
      <c r="I36" s="52">
        <f t="shared" si="8"/>
        <v>12128508</v>
      </c>
      <c r="J36" s="53">
        <f t="shared" si="9"/>
        <v>30500</v>
      </c>
      <c r="K36" s="61">
        <f t="shared" si="4"/>
        <v>1409100.0000000002</v>
      </c>
      <c r="L36" s="64" t="s">
        <v>27</v>
      </c>
    </row>
    <row r="37" spans="1:12" x14ac:dyDescent="0.3">
      <c r="A37" s="23">
        <v>30</v>
      </c>
      <c r="B37" s="24">
        <v>1404</v>
      </c>
      <c r="C37" s="23">
        <v>14</v>
      </c>
      <c r="D37" s="23" t="s">
        <v>16</v>
      </c>
      <c r="E37" s="26">
        <v>461</v>
      </c>
      <c r="F37" s="56">
        <f t="shared" si="0"/>
        <v>507.1</v>
      </c>
      <c r="G37" s="70">
        <v>26300</v>
      </c>
      <c r="H37" s="52">
        <f t="shared" si="7"/>
        <v>12124300</v>
      </c>
      <c r="I37" s="52">
        <f t="shared" si="8"/>
        <v>13094244</v>
      </c>
      <c r="J37" s="53">
        <f t="shared" si="9"/>
        <v>32500</v>
      </c>
      <c r="K37" s="61">
        <f t="shared" si="4"/>
        <v>1521300</v>
      </c>
      <c r="L37" s="64" t="s">
        <v>27</v>
      </c>
    </row>
    <row r="38" spans="1:12" x14ac:dyDescent="0.3">
      <c r="A38" s="23">
        <v>31</v>
      </c>
      <c r="B38" s="24">
        <v>1405</v>
      </c>
      <c r="C38" s="23">
        <v>14</v>
      </c>
      <c r="D38" s="23" t="s">
        <v>16</v>
      </c>
      <c r="E38" s="26">
        <v>461</v>
      </c>
      <c r="F38" s="56">
        <f t="shared" si="0"/>
        <v>507.1</v>
      </c>
      <c r="G38" s="70">
        <v>26300</v>
      </c>
      <c r="H38" s="52">
        <f t="shared" si="7"/>
        <v>12124300</v>
      </c>
      <c r="I38" s="52">
        <f t="shared" si="8"/>
        <v>13094244</v>
      </c>
      <c r="J38" s="53">
        <f t="shared" si="9"/>
        <v>32500</v>
      </c>
      <c r="K38" s="61">
        <f t="shared" si="4"/>
        <v>1521300</v>
      </c>
      <c r="L38" s="64" t="s">
        <v>27</v>
      </c>
    </row>
    <row r="39" spans="1:12" x14ac:dyDescent="0.3">
      <c r="A39" s="23">
        <v>32</v>
      </c>
      <c r="B39" s="24">
        <v>1406</v>
      </c>
      <c r="C39" s="23">
        <v>14</v>
      </c>
      <c r="D39" s="23" t="s">
        <v>16</v>
      </c>
      <c r="E39" s="26">
        <v>427</v>
      </c>
      <c r="F39" s="56">
        <f t="shared" si="0"/>
        <v>469.70000000000005</v>
      </c>
      <c r="G39" s="70">
        <v>26300</v>
      </c>
      <c r="H39" s="52">
        <f t="shared" si="7"/>
        <v>11230100</v>
      </c>
      <c r="I39" s="52">
        <f t="shared" si="8"/>
        <v>12128508</v>
      </c>
      <c r="J39" s="53">
        <f t="shared" si="9"/>
        <v>30500</v>
      </c>
      <c r="K39" s="61">
        <f t="shared" si="4"/>
        <v>1409100.0000000002</v>
      </c>
      <c r="L39" s="64" t="s">
        <v>27</v>
      </c>
    </row>
    <row r="40" spans="1:12" x14ac:dyDescent="0.3">
      <c r="A40" s="23">
        <v>33</v>
      </c>
      <c r="B40" s="24">
        <v>1503</v>
      </c>
      <c r="C40" s="23">
        <v>15</v>
      </c>
      <c r="D40" s="23" t="s">
        <v>16</v>
      </c>
      <c r="E40" s="26">
        <v>427</v>
      </c>
      <c r="F40" s="56">
        <f t="shared" ref="F40:F59" si="10">E40*1.1</f>
        <v>469.70000000000005</v>
      </c>
      <c r="G40" s="70">
        <v>26380</v>
      </c>
      <c r="H40" s="52">
        <f t="shared" si="7"/>
        <v>11264260</v>
      </c>
      <c r="I40" s="52">
        <f t="shared" si="8"/>
        <v>12165401</v>
      </c>
      <c r="J40" s="53">
        <f t="shared" si="9"/>
        <v>30500</v>
      </c>
      <c r="K40" s="61">
        <f t="shared" ref="K40:K59" si="11">F40*3000</f>
        <v>1409100.0000000002</v>
      </c>
      <c r="L40" s="64" t="s">
        <v>27</v>
      </c>
    </row>
    <row r="41" spans="1:12" x14ac:dyDescent="0.3">
      <c r="A41" s="23">
        <v>34</v>
      </c>
      <c r="B41" s="24">
        <v>1504</v>
      </c>
      <c r="C41" s="23">
        <v>15</v>
      </c>
      <c r="D41" s="23" t="s">
        <v>16</v>
      </c>
      <c r="E41" s="26">
        <v>461</v>
      </c>
      <c r="F41" s="56">
        <f t="shared" si="10"/>
        <v>507.1</v>
      </c>
      <c r="G41" s="70">
        <v>26380</v>
      </c>
      <c r="H41" s="52">
        <f t="shared" si="7"/>
        <v>12161180</v>
      </c>
      <c r="I41" s="52">
        <f t="shared" si="8"/>
        <v>13134074</v>
      </c>
      <c r="J41" s="53">
        <f t="shared" si="9"/>
        <v>33000</v>
      </c>
      <c r="K41" s="61">
        <f t="shared" si="11"/>
        <v>1521300</v>
      </c>
      <c r="L41" s="64" t="s">
        <v>27</v>
      </c>
    </row>
    <row r="42" spans="1:12" x14ac:dyDescent="0.3">
      <c r="A42" s="23">
        <v>35</v>
      </c>
      <c r="B42" s="24">
        <v>1505</v>
      </c>
      <c r="C42" s="23">
        <v>15</v>
      </c>
      <c r="D42" s="23" t="s">
        <v>16</v>
      </c>
      <c r="E42" s="26">
        <v>461</v>
      </c>
      <c r="F42" s="56">
        <f t="shared" si="10"/>
        <v>507.1</v>
      </c>
      <c r="G42" s="70">
        <v>26380</v>
      </c>
      <c r="H42" s="52">
        <f t="shared" si="7"/>
        <v>12161180</v>
      </c>
      <c r="I42" s="52">
        <f t="shared" si="8"/>
        <v>13134074</v>
      </c>
      <c r="J42" s="53">
        <f t="shared" si="9"/>
        <v>33000</v>
      </c>
      <c r="K42" s="61">
        <f t="shared" si="11"/>
        <v>1521300</v>
      </c>
      <c r="L42" s="64" t="s">
        <v>27</v>
      </c>
    </row>
    <row r="43" spans="1:12" x14ac:dyDescent="0.3">
      <c r="A43" s="23">
        <v>36</v>
      </c>
      <c r="B43" s="24">
        <v>1506</v>
      </c>
      <c r="C43" s="23">
        <v>15</v>
      </c>
      <c r="D43" s="23" t="s">
        <v>16</v>
      </c>
      <c r="E43" s="26">
        <v>427</v>
      </c>
      <c r="F43" s="56">
        <f t="shared" si="10"/>
        <v>469.70000000000005</v>
      </c>
      <c r="G43" s="70">
        <v>26380</v>
      </c>
      <c r="H43" s="52">
        <f t="shared" si="7"/>
        <v>11264260</v>
      </c>
      <c r="I43" s="52">
        <f t="shared" si="8"/>
        <v>12165401</v>
      </c>
      <c r="J43" s="53">
        <f t="shared" si="9"/>
        <v>30500</v>
      </c>
      <c r="K43" s="61">
        <f t="shared" si="11"/>
        <v>1409100.0000000002</v>
      </c>
      <c r="L43" s="64" t="s">
        <v>27</v>
      </c>
    </row>
    <row r="44" spans="1:12" s="1" customFormat="1" x14ac:dyDescent="0.3">
      <c r="A44" s="23">
        <v>37</v>
      </c>
      <c r="B44" s="24">
        <v>1603</v>
      </c>
      <c r="C44" s="23">
        <v>16</v>
      </c>
      <c r="D44" s="23" t="s">
        <v>16</v>
      </c>
      <c r="E44" s="26">
        <v>427</v>
      </c>
      <c r="F44" s="56">
        <f t="shared" si="10"/>
        <v>469.70000000000005</v>
      </c>
      <c r="G44" s="70">
        <v>26460</v>
      </c>
      <c r="H44" s="52">
        <f t="shared" si="7"/>
        <v>11298420</v>
      </c>
      <c r="I44" s="52">
        <f t="shared" si="8"/>
        <v>12202294</v>
      </c>
      <c r="J44" s="53">
        <f t="shared" si="9"/>
        <v>30500</v>
      </c>
      <c r="K44" s="61">
        <f t="shared" si="11"/>
        <v>1409100.0000000002</v>
      </c>
      <c r="L44" s="64" t="s">
        <v>27</v>
      </c>
    </row>
    <row r="45" spans="1:12" s="1" customFormat="1" x14ac:dyDescent="0.3">
      <c r="A45" s="23">
        <v>38</v>
      </c>
      <c r="B45" s="24">
        <v>1604</v>
      </c>
      <c r="C45" s="23">
        <v>16</v>
      </c>
      <c r="D45" s="23" t="s">
        <v>16</v>
      </c>
      <c r="E45" s="26">
        <v>461</v>
      </c>
      <c r="F45" s="56">
        <f t="shared" si="10"/>
        <v>507.1</v>
      </c>
      <c r="G45" s="70">
        <v>26460</v>
      </c>
      <c r="H45" s="52">
        <f t="shared" si="7"/>
        <v>12198060</v>
      </c>
      <c r="I45" s="52">
        <f t="shared" si="8"/>
        <v>13173905</v>
      </c>
      <c r="J45" s="53">
        <f t="shared" si="9"/>
        <v>33000</v>
      </c>
      <c r="K45" s="61">
        <f t="shared" si="11"/>
        <v>1521300</v>
      </c>
      <c r="L45" s="64" t="s">
        <v>27</v>
      </c>
    </row>
    <row r="46" spans="1:12" s="1" customFormat="1" x14ac:dyDescent="0.3">
      <c r="A46" s="23">
        <v>39</v>
      </c>
      <c r="B46" s="24">
        <v>1605</v>
      </c>
      <c r="C46" s="23">
        <v>16</v>
      </c>
      <c r="D46" s="23" t="s">
        <v>16</v>
      </c>
      <c r="E46" s="26">
        <v>461</v>
      </c>
      <c r="F46" s="56">
        <f t="shared" si="10"/>
        <v>507.1</v>
      </c>
      <c r="G46" s="70">
        <v>26460</v>
      </c>
      <c r="H46" s="52">
        <f t="shared" si="7"/>
        <v>12198060</v>
      </c>
      <c r="I46" s="52">
        <f t="shared" si="8"/>
        <v>13173905</v>
      </c>
      <c r="J46" s="53">
        <f t="shared" si="9"/>
        <v>33000</v>
      </c>
      <c r="K46" s="61">
        <f t="shared" si="11"/>
        <v>1521300</v>
      </c>
      <c r="L46" s="64" t="s">
        <v>27</v>
      </c>
    </row>
    <row r="47" spans="1:12" s="1" customFormat="1" x14ac:dyDescent="0.3">
      <c r="A47" s="23">
        <v>40</v>
      </c>
      <c r="B47" s="24">
        <v>1606</v>
      </c>
      <c r="C47" s="23">
        <v>16</v>
      </c>
      <c r="D47" s="23" t="s">
        <v>16</v>
      </c>
      <c r="E47" s="26">
        <v>427</v>
      </c>
      <c r="F47" s="56">
        <f t="shared" si="10"/>
        <v>469.70000000000005</v>
      </c>
      <c r="G47" s="70">
        <v>26460</v>
      </c>
      <c r="H47" s="52">
        <f t="shared" si="7"/>
        <v>11298420</v>
      </c>
      <c r="I47" s="52">
        <f t="shared" ref="I47:I59" si="12">ROUND(H47*1.08,0)</f>
        <v>12202294</v>
      </c>
      <c r="J47" s="53">
        <f t="shared" ref="J47:J59" si="13">MROUND((I47*0.03/12),500)</f>
        <v>30500</v>
      </c>
      <c r="K47" s="61">
        <f t="shared" si="11"/>
        <v>1409100.0000000002</v>
      </c>
      <c r="L47" s="64" t="s">
        <v>27</v>
      </c>
    </row>
    <row r="48" spans="1:12" s="1" customFormat="1" x14ac:dyDescent="0.3">
      <c r="A48" s="23">
        <v>41</v>
      </c>
      <c r="B48" s="24">
        <v>1703</v>
      </c>
      <c r="C48" s="23">
        <v>17</v>
      </c>
      <c r="D48" s="23" t="s">
        <v>16</v>
      </c>
      <c r="E48" s="26">
        <v>427</v>
      </c>
      <c r="F48" s="56">
        <f t="shared" si="10"/>
        <v>469.70000000000005</v>
      </c>
      <c r="G48" s="70">
        <v>26540</v>
      </c>
      <c r="H48" s="52">
        <f t="shared" si="7"/>
        <v>11332580</v>
      </c>
      <c r="I48" s="52">
        <f t="shared" si="12"/>
        <v>12239186</v>
      </c>
      <c r="J48" s="53">
        <f t="shared" si="13"/>
        <v>30500</v>
      </c>
      <c r="K48" s="61">
        <f t="shared" si="11"/>
        <v>1409100.0000000002</v>
      </c>
      <c r="L48" s="64" t="s">
        <v>27</v>
      </c>
    </row>
    <row r="49" spans="1:12" s="1" customFormat="1" x14ac:dyDescent="0.3">
      <c r="A49" s="23">
        <v>42</v>
      </c>
      <c r="B49" s="24">
        <v>1704</v>
      </c>
      <c r="C49" s="23">
        <v>17</v>
      </c>
      <c r="D49" s="23" t="s">
        <v>16</v>
      </c>
      <c r="E49" s="26">
        <v>461</v>
      </c>
      <c r="F49" s="56">
        <f t="shared" si="10"/>
        <v>507.1</v>
      </c>
      <c r="G49" s="70">
        <v>26540</v>
      </c>
      <c r="H49" s="52">
        <f t="shared" si="7"/>
        <v>12234940</v>
      </c>
      <c r="I49" s="52">
        <f t="shared" si="12"/>
        <v>13213735</v>
      </c>
      <c r="J49" s="53">
        <f t="shared" si="13"/>
        <v>33000</v>
      </c>
      <c r="K49" s="61">
        <f t="shared" si="11"/>
        <v>1521300</v>
      </c>
      <c r="L49" s="64" t="s">
        <v>27</v>
      </c>
    </row>
    <row r="50" spans="1:12" s="1" customFormat="1" x14ac:dyDescent="0.3">
      <c r="A50" s="23">
        <v>43</v>
      </c>
      <c r="B50" s="24">
        <v>1705</v>
      </c>
      <c r="C50" s="23">
        <v>17</v>
      </c>
      <c r="D50" s="23" t="s">
        <v>16</v>
      </c>
      <c r="E50" s="26">
        <v>461</v>
      </c>
      <c r="F50" s="56">
        <f t="shared" si="10"/>
        <v>507.1</v>
      </c>
      <c r="G50" s="70">
        <v>26540</v>
      </c>
      <c r="H50" s="52">
        <f t="shared" si="7"/>
        <v>12234940</v>
      </c>
      <c r="I50" s="52">
        <f t="shared" si="12"/>
        <v>13213735</v>
      </c>
      <c r="J50" s="53">
        <f t="shared" si="13"/>
        <v>33000</v>
      </c>
      <c r="K50" s="61">
        <f t="shared" si="11"/>
        <v>1521300</v>
      </c>
      <c r="L50" s="64" t="s">
        <v>27</v>
      </c>
    </row>
    <row r="51" spans="1:12" s="1" customFormat="1" x14ac:dyDescent="0.3">
      <c r="A51" s="23">
        <v>44</v>
      </c>
      <c r="B51" s="24">
        <v>1706</v>
      </c>
      <c r="C51" s="23">
        <v>17</v>
      </c>
      <c r="D51" s="23" t="s">
        <v>16</v>
      </c>
      <c r="E51" s="26">
        <v>427</v>
      </c>
      <c r="F51" s="56">
        <f t="shared" si="10"/>
        <v>469.70000000000005</v>
      </c>
      <c r="G51" s="70">
        <v>26540</v>
      </c>
      <c r="H51" s="52">
        <f t="shared" si="7"/>
        <v>11332580</v>
      </c>
      <c r="I51" s="52">
        <f t="shared" si="12"/>
        <v>12239186</v>
      </c>
      <c r="J51" s="53">
        <f t="shared" si="13"/>
        <v>30500</v>
      </c>
      <c r="K51" s="61">
        <f t="shared" si="11"/>
        <v>1409100.0000000002</v>
      </c>
      <c r="L51" s="64" t="s">
        <v>27</v>
      </c>
    </row>
    <row r="52" spans="1:12" s="1" customFormat="1" x14ac:dyDescent="0.3">
      <c r="A52" s="23">
        <v>45</v>
      </c>
      <c r="B52" s="24">
        <v>1803</v>
      </c>
      <c r="C52" s="23">
        <v>18</v>
      </c>
      <c r="D52" s="23" t="s">
        <v>16</v>
      </c>
      <c r="E52" s="26">
        <v>427</v>
      </c>
      <c r="F52" s="56">
        <f t="shared" si="10"/>
        <v>469.70000000000005</v>
      </c>
      <c r="G52" s="70">
        <v>26620</v>
      </c>
      <c r="H52" s="52">
        <f t="shared" si="7"/>
        <v>11366740</v>
      </c>
      <c r="I52" s="52">
        <f t="shared" si="12"/>
        <v>12276079</v>
      </c>
      <c r="J52" s="53">
        <f t="shared" si="13"/>
        <v>30500</v>
      </c>
      <c r="K52" s="61">
        <f t="shared" si="11"/>
        <v>1409100.0000000002</v>
      </c>
      <c r="L52" s="64" t="s">
        <v>27</v>
      </c>
    </row>
    <row r="53" spans="1:12" s="1" customFormat="1" x14ac:dyDescent="0.3">
      <c r="A53" s="23">
        <v>46</v>
      </c>
      <c r="B53" s="24">
        <v>1804</v>
      </c>
      <c r="C53" s="23">
        <v>18</v>
      </c>
      <c r="D53" s="23" t="s">
        <v>16</v>
      </c>
      <c r="E53" s="26">
        <v>461</v>
      </c>
      <c r="F53" s="56">
        <f t="shared" si="10"/>
        <v>507.1</v>
      </c>
      <c r="G53" s="70">
        <v>26620</v>
      </c>
      <c r="H53" s="52">
        <f t="shared" si="7"/>
        <v>12271820</v>
      </c>
      <c r="I53" s="52">
        <f t="shared" si="12"/>
        <v>13253566</v>
      </c>
      <c r="J53" s="53">
        <f t="shared" si="13"/>
        <v>33000</v>
      </c>
      <c r="K53" s="61">
        <f t="shared" si="11"/>
        <v>1521300</v>
      </c>
      <c r="L53" s="64" t="s">
        <v>27</v>
      </c>
    </row>
    <row r="54" spans="1:12" s="1" customFormat="1" x14ac:dyDescent="0.3">
      <c r="A54" s="23">
        <v>47</v>
      </c>
      <c r="B54" s="24">
        <v>1805</v>
      </c>
      <c r="C54" s="23">
        <v>18</v>
      </c>
      <c r="D54" s="23" t="s">
        <v>16</v>
      </c>
      <c r="E54" s="26">
        <v>461</v>
      </c>
      <c r="F54" s="56">
        <f t="shared" si="10"/>
        <v>507.1</v>
      </c>
      <c r="G54" s="70">
        <v>26620</v>
      </c>
      <c r="H54" s="52">
        <f t="shared" si="7"/>
        <v>12271820</v>
      </c>
      <c r="I54" s="52">
        <f t="shared" si="12"/>
        <v>13253566</v>
      </c>
      <c r="J54" s="53">
        <f t="shared" si="13"/>
        <v>33000</v>
      </c>
      <c r="K54" s="61">
        <f t="shared" si="11"/>
        <v>1521300</v>
      </c>
      <c r="L54" s="64" t="s">
        <v>27</v>
      </c>
    </row>
    <row r="55" spans="1:12" s="1" customFormat="1" x14ac:dyDescent="0.3">
      <c r="A55" s="23">
        <v>48</v>
      </c>
      <c r="B55" s="24">
        <v>1806</v>
      </c>
      <c r="C55" s="23">
        <v>18</v>
      </c>
      <c r="D55" s="23" t="s">
        <v>16</v>
      </c>
      <c r="E55" s="26">
        <v>427</v>
      </c>
      <c r="F55" s="56">
        <f t="shared" si="10"/>
        <v>469.70000000000005</v>
      </c>
      <c r="G55" s="70">
        <v>26620</v>
      </c>
      <c r="H55" s="52">
        <f t="shared" si="7"/>
        <v>11366740</v>
      </c>
      <c r="I55" s="52">
        <f t="shared" si="12"/>
        <v>12276079</v>
      </c>
      <c r="J55" s="53">
        <f t="shared" si="13"/>
        <v>30500</v>
      </c>
      <c r="K55" s="61">
        <f t="shared" si="11"/>
        <v>1409100.0000000002</v>
      </c>
      <c r="L55" s="64" t="s">
        <v>27</v>
      </c>
    </row>
    <row r="56" spans="1:12" s="1" customFormat="1" x14ac:dyDescent="0.3">
      <c r="A56" s="23">
        <v>49</v>
      </c>
      <c r="B56" s="24">
        <v>1903</v>
      </c>
      <c r="C56" s="23">
        <v>19</v>
      </c>
      <c r="D56" s="23" t="s">
        <v>16</v>
      </c>
      <c r="E56" s="26">
        <v>427</v>
      </c>
      <c r="F56" s="56">
        <f t="shared" si="10"/>
        <v>469.70000000000005</v>
      </c>
      <c r="G56" s="70">
        <v>26700</v>
      </c>
      <c r="H56" s="52">
        <f t="shared" si="7"/>
        <v>11400900</v>
      </c>
      <c r="I56" s="52">
        <f t="shared" si="12"/>
        <v>12312972</v>
      </c>
      <c r="J56" s="53">
        <f t="shared" si="13"/>
        <v>31000</v>
      </c>
      <c r="K56" s="61">
        <f t="shared" si="11"/>
        <v>1409100.0000000002</v>
      </c>
      <c r="L56" s="64" t="s">
        <v>27</v>
      </c>
    </row>
    <row r="57" spans="1:12" s="1" customFormat="1" x14ac:dyDescent="0.3">
      <c r="A57" s="23">
        <v>50</v>
      </c>
      <c r="B57" s="24">
        <v>1904</v>
      </c>
      <c r="C57" s="23">
        <v>19</v>
      </c>
      <c r="D57" s="23" t="s">
        <v>16</v>
      </c>
      <c r="E57" s="26">
        <v>461</v>
      </c>
      <c r="F57" s="56">
        <f t="shared" si="10"/>
        <v>507.1</v>
      </c>
      <c r="G57" s="70">
        <v>26700</v>
      </c>
      <c r="H57" s="52">
        <f t="shared" si="7"/>
        <v>12308700</v>
      </c>
      <c r="I57" s="52">
        <f t="shared" si="12"/>
        <v>13293396</v>
      </c>
      <c r="J57" s="53">
        <f t="shared" si="13"/>
        <v>33000</v>
      </c>
      <c r="K57" s="61">
        <f t="shared" si="11"/>
        <v>1521300</v>
      </c>
      <c r="L57" s="64" t="s">
        <v>27</v>
      </c>
    </row>
    <row r="58" spans="1:12" s="1" customFormat="1" x14ac:dyDescent="0.3">
      <c r="A58" s="23">
        <v>51</v>
      </c>
      <c r="B58" s="24">
        <v>1905</v>
      </c>
      <c r="C58" s="23">
        <v>19</v>
      </c>
      <c r="D58" s="23" t="s">
        <v>16</v>
      </c>
      <c r="E58" s="26">
        <v>461</v>
      </c>
      <c r="F58" s="56">
        <f t="shared" si="10"/>
        <v>507.1</v>
      </c>
      <c r="G58" s="70">
        <v>26700</v>
      </c>
      <c r="H58" s="52">
        <f t="shared" si="7"/>
        <v>12308700</v>
      </c>
      <c r="I58" s="52">
        <f t="shared" si="12"/>
        <v>13293396</v>
      </c>
      <c r="J58" s="53">
        <f t="shared" si="13"/>
        <v>33000</v>
      </c>
      <c r="K58" s="61">
        <f t="shared" si="11"/>
        <v>1521300</v>
      </c>
      <c r="L58" s="64" t="s">
        <v>27</v>
      </c>
    </row>
    <row r="59" spans="1:12" s="1" customFormat="1" x14ac:dyDescent="0.3">
      <c r="A59" s="23">
        <v>52</v>
      </c>
      <c r="B59" s="24">
        <v>1906</v>
      </c>
      <c r="C59" s="23">
        <v>19</v>
      </c>
      <c r="D59" s="23" t="s">
        <v>16</v>
      </c>
      <c r="E59" s="26">
        <v>427</v>
      </c>
      <c r="F59" s="56">
        <f t="shared" si="10"/>
        <v>469.70000000000005</v>
      </c>
      <c r="G59" s="70">
        <v>26700</v>
      </c>
      <c r="H59" s="52">
        <f t="shared" si="7"/>
        <v>11400900</v>
      </c>
      <c r="I59" s="52">
        <f t="shared" si="12"/>
        <v>12312972</v>
      </c>
      <c r="J59" s="53">
        <f t="shared" si="13"/>
        <v>31000</v>
      </c>
      <c r="K59" s="61">
        <f t="shared" si="11"/>
        <v>1409100.0000000002</v>
      </c>
      <c r="L59" s="64" t="s">
        <v>27</v>
      </c>
    </row>
    <row r="60" spans="1:12" s="1" customFormat="1" x14ac:dyDescent="0.3">
      <c r="A60" s="40" t="s">
        <v>4</v>
      </c>
      <c r="B60" s="41"/>
      <c r="C60" s="41"/>
      <c r="D60" s="42"/>
      <c r="E60" s="57">
        <f>SUM(E15:E59)</f>
        <v>20339</v>
      </c>
      <c r="F60" s="58">
        <f>SUM(F15:F59)</f>
        <v>22372.900000000005</v>
      </c>
      <c r="G60" s="54"/>
      <c r="H60" s="59">
        <f t="shared" ref="H60:K60" si="14">SUM(H15:H59)</f>
        <v>534401780</v>
      </c>
      <c r="I60" s="59">
        <f t="shared" si="14"/>
        <v>577153922</v>
      </c>
      <c r="J60" s="59"/>
      <c r="K60" s="62">
        <f t="shared" si="14"/>
        <v>67118700</v>
      </c>
      <c r="L60" s="63"/>
    </row>
  </sheetData>
  <mergeCells count="4">
    <mergeCell ref="A1:K1"/>
    <mergeCell ref="A10:D10"/>
    <mergeCell ref="A12:K12"/>
    <mergeCell ref="A60:D6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B831-E861-41E3-8ADD-ED9961F130DC}">
  <dimension ref="A1:L51"/>
  <sheetViews>
    <sheetView topLeftCell="A41" zoomScale="130" zoomScaleNormal="130" workbookViewId="0">
      <selection activeCell="E51" sqref="E51:F51"/>
    </sheetView>
  </sheetViews>
  <sheetFormatPr defaultRowHeight="16.5" x14ac:dyDescent="0.3"/>
  <cols>
    <col min="1" max="1" width="4" style="39" customWidth="1"/>
    <col min="2" max="2" width="5.7109375" style="39" customWidth="1"/>
    <col min="3" max="3" width="5.140625" style="39" customWidth="1"/>
    <col min="4" max="4" width="6.5703125" style="39" customWidth="1"/>
    <col min="5" max="5" width="6.5703125" style="16" customWidth="1"/>
    <col min="6" max="6" width="7" style="16" customWidth="1"/>
    <col min="7" max="7" width="7.140625" style="39" customWidth="1"/>
    <col min="8" max="8" width="15.28515625" style="39" customWidth="1"/>
    <col min="9" max="9" width="14.42578125" style="39" customWidth="1"/>
    <col min="10" max="10" width="7.7109375" style="39" customWidth="1"/>
    <col min="11" max="11" width="11.85546875" style="39" customWidth="1"/>
    <col min="12" max="12" width="9.140625" style="63"/>
  </cols>
  <sheetData>
    <row r="1" spans="1:12" ht="23.25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1.5" customHeight="1" x14ac:dyDescent="0.25">
      <c r="A2" s="17" t="s">
        <v>1</v>
      </c>
      <c r="B2" s="18" t="s">
        <v>0</v>
      </c>
      <c r="C2" s="19" t="s">
        <v>3</v>
      </c>
      <c r="D2" s="19" t="s">
        <v>2</v>
      </c>
      <c r="E2" s="55" t="s">
        <v>19</v>
      </c>
      <c r="F2" s="55" t="s">
        <v>17</v>
      </c>
      <c r="G2" s="17" t="s">
        <v>32</v>
      </c>
      <c r="H2" s="18" t="s">
        <v>33</v>
      </c>
      <c r="I2" s="50" t="s">
        <v>34</v>
      </c>
      <c r="J2" s="51" t="s">
        <v>35</v>
      </c>
      <c r="K2" s="51" t="s">
        <v>36</v>
      </c>
      <c r="L2" s="51" t="s">
        <v>29</v>
      </c>
    </row>
    <row r="3" spans="1:12" x14ac:dyDescent="0.3">
      <c r="A3" s="23">
        <v>1</v>
      </c>
      <c r="B3" s="24">
        <v>401</v>
      </c>
      <c r="C3" s="23">
        <v>4</v>
      </c>
      <c r="D3" s="23" t="s">
        <v>5</v>
      </c>
      <c r="E3" s="26">
        <v>1037</v>
      </c>
      <c r="F3" s="56">
        <f t="shared" ref="F3:F40" si="0">E3*1.1</f>
        <v>1140.7</v>
      </c>
      <c r="G3" s="23">
        <v>25500</v>
      </c>
      <c r="H3" s="52">
        <v>0</v>
      </c>
      <c r="I3" s="52">
        <f>H3*1.08</f>
        <v>0</v>
      </c>
      <c r="J3" s="53">
        <f>MROUND((I3*0.03/12),500)</f>
        <v>0</v>
      </c>
      <c r="K3" s="61">
        <f t="shared" ref="K3:K40" si="1">F3*3000</f>
        <v>3422100</v>
      </c>
      <c r="L3" s="64" t="s">
        <v>28</v>
      </c>
    </row>
    <row r="4" spans="1:12" x14ac:dyDescent="0.3">
      <c r="A4" s="23">
        <v>2</v>
      </c>
      <c r="B4" s="24">
        <v>403</v>
      </c>
      <c r="C4" s="23">
        <v>4</v>
      </c>
      <c r="D4" s="23" t="s">
        <v>16</v>
      </c>
      <c r="E4" s="26">
        <v>427</v>
      </c>
      <c r="F4" s="56">
        <f t="shared" si="0"/>
        <v>469.70000000000005</v>
      </c>
      <c r="G4" s="23">
        <f>G3</f>
        <v>25500</v>
      </c>
      <c r="H4" s="52">
        <v>0</v>
      </c>
      <c r="I4" s="52">
        <f t="shared" ref="I4:I6" si="2">H4*1.08</f>
        <v>0</v>
      </c>
      <c r="J4" s="53">
        <f t="shared" ref="J4:J6" si="3">MROUND((I4*0.03/12),500)</f>
        <v>0</v>
      </c>
      <c r="K4" s="61">
        <f t="shared" si="1"/>
        <v>1409100.0000000002</v>
      </c>
      <c r="L4" s="64" t="s">
        <v>28</v>
      </c>
    </row>
    <row r="5" spans="1:12" x14ac:dyDescent="0.3">
      <c r="A5" s="23">
        <v>3</v>
      </c>
      <c r="B5" s="24">
        <v>404</v>
      </c>
      <c r="C5" s="23">
        <v>4</v>
      </c>
      <c r="D5" s="23" t="s">
        <v>16</v>
      </c>
      <c r="E5" s="26">
        <v>461</v>
      </c>
      <c r="F5" s="56">
        <f t="shared" si="0"/>
        <v>507.1</v>
      </c>
      <c r="G5" s="23">
        <f>G4</f>
        <v>25500</v>
      </c>
      <c r="H5" s="52">
        <v>0</v>
      </c>
      <c r="I5" s="52">
        <f t="shared" si="2"/>
        <v>0</v>
      </c>
      <c r="J5" s="53">
        <f t="shared" si="3"/>
        <v>0</v>
      </c>
      <c r="K5" s="61">
        <f t="shared" si="1"/>
        <v>1521300</v>
      </c>
      <c r="L5" s="64" t="s">
        <v>28</v>
      </c>
    </row>
    <row r="6" spans="1:12" x14ac:dyDescent="0.3">
      <c r="A6" s="23">
        <v>4</v>
      </c>
      <c r="B6" s="24">
        <v>501</v>
      </c>
      <c r="C6" s="23">
        <v>5</v>
      </c>
      <c r="D6" s="23" t="s">
        <v>5</v>
      </c>
      <c r="E6" s="26">
        <v>803</v>
      </c>
      <c r="F6" s="56">
        <f t="shared" si="0"/>
        <v>883.30000000000007</v>
      </c>
      <c r="G6" s="23" t="e">
        <f>#REF!+80</f>
        <v>#REF!</v>
      </c>
      <c r="H6" s="52">
        <v>0</v>
      </c>
      <c r="I6" s="52">
        <f t="shared" si="2"/>
        <v>0</v>
      </c>
      <c r="J6" s="53">
        <f t="shared" si="3"/>
        <v>0</v>
      </c>
      <c r="K6" s="61">
        <f t="shared" si="1"/>
        <v>2649900</v>
      </c>
      <c r="L6" s="64" t="s">
        <v>28</v>
      </c>
    </row>
    <row r="7" spans="1:12" x14ac:dyDescent="0.3">
      <c r="A7" s="31" t="s">
        <v>4</v>
      </c>
      <c r="B7" s="32"/>
      <c r="C7" s="32"/>
      <c r="D7" s="33"/>
      <c r="E7" s="57">
        <f>SUM(E3:E6)</f>
        <v>2728</v>
      </c>
      <c r="F7" s="58">
        <f>SUM(F3:F6)</f>
        <v>3000.8</v>
      </c>
      <c r="G7" s="23"/>
      <c r="H7" s="59">
        <f>SUM(H3:H6)</f>
        <v>0</v>
      </c>
      <c r="I7" s="59">
        <f>SUM(I3:I6)</f>
        <v>0</v>
      </c>
      <c r="J7" s="60"/>
      <c r="K7" s="62">
        <f>SUM(K3:K6)</f>
        <v>9002400</v>
      </c>
      <c r="L7" s="64"/>
    </row>
    <row r="8" spans="1:12" x14ac:dyDescent="0.3">
      <c r="A8" s="23"/>
      <c r="B8" s="24"/>
      <c r="C8" s="23"/>
      <c r="D8" s="23"/>
      <c r="E8" s="26"/>
      <c r="F8" s="56"/>
      <c r="G8" s="23"/>
      <c r="H8" s="52"/>
      <c r="I8" s="52"/>
      <c r="J8" s="53"/>
      <c r="K8" s="52"/>
      <c r="L8" s="64"/>
    </row>
    <row r="9" spans="1:12" ht="23.25" x14ac:dyDescent="0.35">
      <c r="A9" s="66" t="s">
        <v>23</v>
      </c>
      <c r="B9" s="67"/>
      <c r="C9" s="67"/>
      <c r="D9" s="67"/>
      <c r="E9" s="67"/>
      <c r="F9" s="67"/>
      <c r="G9" s="67"/>
      <c r="H9" s="67"/>
      <c r="I9" s="67"/>
      <c r="J9" s="67"/>
      <c r="K9" s="68"/>
      <c r="L9" s="65"/>
    </row>
    <row r="10" spans="1:12" x14ac:dyDescent="0.3">
      <c r="A10" s="23"/>
      <c r="B10" s="24"/>
      <c r="C10" s="23"/>
      <c r="D10" s="23"/>
      <c r="E10" s="26"/>
      <c r="F10" s="56"/>
      <c r="G10" s="23"/>
      <c r="H10" s="52"/>
      <c r="I10" s="52"/>
      <c r="J10" s="53"/>
      <c r="K10" s="52"/>
      <c r="L10" s="65"/>
    </row>
    <row r="11" spans="1:12" ht="50.25" customHeight="1" x14ac:dyDescent="0.25">
      <c r="A11" s="17" t="s">
        <v>1</v>
      </c>
      <c r="B11" s="18" t="s">
        <v>0</v>
      </c>
      <c r="C11" s="19" t="s">
        <v>3</v>
      </c>
      <c r="D11" s="19" t="s">
        <v>2</v>
      </c>
      <c r="E11" s="55" t="s">
        <v>24</v>
      </c>
      <c r="F11" s="55" t="s">
        <v>17</v>
      </c>
      <c r="G11" s="17" t="s">
        <v>32</v>
      </c>
      <c r="H11" s="18" t="s">
        <v>33</v>
      </c>
      <c r="I11" s="50" t="s">
        <v>34</v>
      </c>
      <c r="J11" s="51" t="s">
        <v>35</v>
      </c>
      <c r="K11" s="51" t="s">
        <v>36</v>
      </c>
      <c r="L11" s="51" t="s">
        <v>29</v>
      </c>
    </row>
    <row r="12" spans="1:12" x14ac:dyDescent="0.3">
      <c r="A12" s="23">
        <v>5</v>
      </c>
      <c r="B12" s="24">
        <v>602</v>
      </c>
      <c r="C12" s="23">
        <v>6</v>
      </c>
      <c r="D12" s="23" t="s">
        <v>5</v>
      </c>
      <c r="E12" s="26">
        <v>800</v>
      </c>
      <c r="F12" s="56">
        <f t="shared" si="0"/>
        <v>880.00000000000011</v>
      </c>
      <c r="G12" s="23" t="e">
        <f>#REF!</f>
        <v>#REF!</v>
      </c>
      <c r="H12" s="52">
        <v>0</v>
      </c>
      <c r="I12" s="52">
        <f t="shared" ref="I12:I44" si="4">ROUND(H12*1.08,0)</f>
        <v>0</v>
      </c>
      <c r="J12" s="53">
        <f t="shared" ref="J12:J44" si="5">MROUND((I12*0.03/12),500)</f>
        <v>0</v>
      </c>
      <c r="K12" s="61">
        <f t="shared" si="1"/>
        <v>2640000.0000000005</v>
      </c>
      <c r="L12" s="64" t="s">
        <v>28</v>
      </c>
    </row>
    <row r="13" spans="1:12" x14ac:dyDescent="0.3">
      <c r="A13" s="23">
        <v>6</v>
      </c>
      <c r="B13" s="24">
        <v>603</v>
      </c>
      <c r="C13" s="23">
        <v>6</v>
      </c>
      <c r="D13" s="23" t="s">
        <v>16</v>
      </c>
      <c r="E13" s="26">
        <v>427</v>
      </c>
      <c r="F13" s="56">
        <f t="shared" si="0"/>
        <v>469.70000000000005</v>
      </c>
      <c r="G13" s="23" t="e">
        <f>G12</f>
        <v>#REF!</v>
      </c>
      <c r="H13" s="52">
        <v>0</v>
      </c>
      <c r="I13" s="52">
        <f t="shared" si="4"/>
        <v>0</v>
      </c>
      <c r="J13" s="53">
        <f t="shared" si="5"/>
        <v>0</v>
      </c>
      <c r="K13" s="61">
        <f t="shared" si="1"/>
        <v>1409100.0000000002</v>
      </c>
      <c r="L13" s="64" t="s">
        <v>28</v>
      </c>
    </row>
    <row r="14" spans="1:12" x14ac:dyDescent="0.3">
      <c r="A14" s="23">
        <v>7</v>
      </c>
      <c r="B14" s="24">
        <v>604</v>
      </c>
      <c r="C14" s="23">
        <v>6</v>
      </c>
      <c r="D14" s="23" t="s">
        <v>16</v>
      </c>
      <c r="E14" s="26">
        <v>461</v>
      </c>
      <c r="F14" s="56">
        <f t="shared" si="0"/>
        <v>507.1</v>
      </c>
      <c r="G14" s="23" t="e">
        <f>G13</f>
        <v>#REF!</v>
      </c>
      <c r="H14" s="52">
        <v>0</v>
      </c>
      <c r="I14" s="52">
        <f t="shared" si="4"/>
        <v>0</v>
      </c>
      <c r="J14" s="53">
        <f t="shared" si="5"/>
        <v>0</v>
      </c>
      <c r="K14" s="61">
        <f t="shared" si="1"/>
        <v>1521300</v>
      </c>
      <c r="L14" s="64" t="s">
        <v>28</v>
      </c>
    </row>
    <row r="15" spans="1:12" x14ac:dyDescent="0.3">
      <c r="A15" s="23">
        <v>8</v>
      </c>
      <c r="B15" s="24">
        <v>605</v>
      </c>
      <c r="C15" s="23">
        <v>6</v>
      </c>
      <c r="D15" s="23" t="s">
        <v>16</v>
      </c>
      <c r="E15" s="26">
        <v>461</v>
      </c>
      <c r="F15" s="56">
        <f t="shared" si="0"/>
        <v>507.1</v>
      </c>
      <c r="G15" s="23" t="e">
        <f>G14</f>
        <v>#REF!</v>
      </c>
      <c r="H15" s="52">
        <v>0</v>
      </c>
      <c r="I15" s="52">
        <f t="shared" si="4"/>
        <v>0</v>
      </c>
      <c r="J15" s="53">
        <f t="shared" si="5"/>
        <v>0</v>
      </c>
      <c r="K15" s="61">
        <f t="shared" si="1"/>
        <v>1521300</v>
      </c>
      <c r="L15" s="64" t="s">
        <v>28</v>
      </c>
    </row>
    <row r="16" spans="1:12" x14ac:dyDescent="0.3">
      <c r="A16" s="23">
        <v>9</v>
      </c>
      <c r="B16" s="24">
        <v>606</v>
      </c>
      <c r="C16" s="23">
        <v>6</v>
      </c>
      <c r="D16" s="23" t="s">
        <v>16</v>
      </c>
      <c r="E16" s="26">
        <v>427</v>
      </c>
      <c r="F16" s="56">
        <f t="shared" si="0"/>
        <v>469.70000000000005</v>
      </c>
      <c r="G16" s="23" t="e">
        <f>G15</f>
        <v>#REF!</v>
      </c>
      <c r="H16" s="52">
        <v>0</v>
      </c>
      <c r="I16" s="52">
        <f t="shared" si="4"/>
        <v>0</v>
      </c>
      <c r="J16" s="53">
        <f t="shared" si="5"/>
        <v>0</v>
      </c>
      <c r="K16" s="61">
        <f t="shared" si="1"/>
        <v>1409100.0000000002</v>
      </c>
      <c r="L16" s="64" t="s">
        <v>28</v>
      </c>
    </row>
    <row r="17" spans="1:12" x14ac:dyDescent="0.3">
      <c r="A17" s="23">
        <v>10</v>
      </c>
      <c r="B17" s="24">
        <v>701</v>
      </c>
      <c r="C17" s="23">
        <v>7</v>
      </c>
      <c r="D17" s="23" t="s">
        <v>5</v>
      </c>
      <c r="E17" s="26">
        <v>803</v>
      </c>
      <c r="F17" s="56">
        <f t="shared" si="0"/>
        <v>883.30000000000007</v>
      </c>
      <c r="G17" s="23" t="e">
        <f>#REF!+80</f>
        <v>#REF!</v>
      </c>
      <c r="H17" s="52">
        <v>0</v>
      </c>
      <c r="I17" s="52">
        <f t="shared" si="4"/>
        <v>0</v>
      </c>
      <c r="J17" s="53">
        <f t="shared" si="5"/>
        <v>0</v>
      </c>
      <c r="K17" s="61">
        <f t="shared" si="1"/>
        <v>2649900</v>
      </c>
      <c r="L17" s="64" t="s">
        <v>28</v>
      </c>
    </row>
    <row r="18" spans="1:12" x14ac:dyDescent="0.3">
      <c r="A18" s="23">
        <v>11</v>
      </c>
      <c r="B18" s="24">
        <v>702</v>
      </c>
      <c r="C18" s="23">
        <v>7</v>
      </c>
      <c r="D18" s="23" t="s">
        <v>5</v>
      </c>
      <c r="E18" s="26">
        <v>800</v>
      </c>
      <c r="F18" s="56">
        <f t="shared" si="0"/>
        <v>880.00000000000011</v>
      </c>
      <c r="G18" s="23" t="e">
        <f>G17</f>
        <v>#REF!</v>
      </c>
      <c r="H18" s="52">
        <v>0</v>
      </c>
      <c r="I18" s="52">
        <f t="shared" si="4"/>
        <v>0</v>
      </c>
      <c r="J18" s="53">
        <f t="shared" si="5"/>
        <v>0</v>
      </c>
      <c r="K18" s="61">
        <f t="shared" si="1"/>
        <v>2640000.0000000005</v>
      </c>
      <c r="L18" s="64" t="s">
        <v>28</v>
      </c>
    </row>
    <row r="19" spans="1:12" x14ac:dyDescent="0.3">
      <c r="A19" s="23">
        <v>12</v>
      </c>
      <c r="B19" s="24">
        <v>703</v>
      </c>
      <c r="C19" s="23">
        <v>7</v>
      </c>
      <c r="D19" s="23" t="s">
        <v>16</v>
      </c>
      <c r="E19" s="26">
        <v>427</v>
      </c>
      <c r="F19" s="56">
        <f t="shared" si="0"/>
        <v>469.70000000000005</v>
      </c>
      <c r="G19" s="23" t="e">
        <f>G18</f>
        <v>#REF!</v>
      </c>
      <c r="H19" s="52">
        <v>0</v>
      </c>
      <c r="I19" s="52">
        <f t="shared" si="4"/>
        <v>0</v>
      </c>
      <c r="J19" s="53">
        <f t="shared" si="5"/>
        <v>0</v>
      </c>
      <c r="K19" s="61">
        <f t="shared" si="1"/>
        <v>1409100.0000000002</v>
      </c>
      <c r="L19" s="64" t="s">
        <v>28</v>
      </c>
    </row>
    <row r="20" spans="1:12" x14ac:dyDescent="0.3">
      <c r="A20" s="23">
        <v>13</v>
      </c>
      <c r="B20" s="24">
        <v>704</v>
      </c>
      <c r="C20" s="23">
        <v>7</v>
      </c>
      <c r="D20" s="23" t="s">
        <v>16</v>
      </c>
      <c r="E20" s="26">
        <v>461</v>
      </c>
      <c r="F20" s="56">
        <f t="shared" si="0"/>
        <v>507.1</v>
      </c>
      <c r="G20" s="23" t="e">
        <f>G19</f>
        <v>#REF!</v>
      </c>
      <c r="H20" s="52">
        <v>0</v>
      </c>
      <c r="I20" s="52">
        <f t="shared" si="4"/>
        <v>0</v>
      </c>
      <c r="J20" s="53">
        <f t="shared" si="5"/>
        <v>0</v>
      </c>
      <c r="K20" s="61">
        <f t="shared" si="1"/>
        <v>1521300</v>
      </c>
      <c r="L20" s="64" t="s">
        <v>28</v>
      </c>
    </row>
    <row r="21" spans="1:12" x14ac:dyDescent="0.3">
      <c r="A21" s="23">
        <v>14</v>
      </c>
      <c r="B21" s="24">
        <v>705</v>
      </c>
      <c r="C21" s="23">
        <v>7</v>
      </c>
      <c r="D21" s="23" t="s">
        <v>16</v>
      </c>
      <c r="E21" s="26">
        <v>461</v>
      </c>
      <c r="F21" s="56">
        <f t="shared" si="0"/>
        <v>507.1</v>
      </c>
      <c r="G21" s="23" t="e">
        <f>G20</f>
        <v>#REF!</v>
      </c>
      <c r="H21" s="52">
        <v>0</v>
      </c>
      <c r="I21" s="52">
        <f t="shared" si="4"/>
        <v>0</v>
      </c>
      <c r="J21" s="53">
        <f t="shared" si="5"/>
        <v>0</v>
      </c>
      <c r="K21" s="61">
        <f t="shared" si="1"/>
        <v>1521300</v>
      </c>
      <c r="L21" s="64" t="s">
        <v>28</v>
      </c>
    </row>
    <row r="22" spans="1:12" x14ac:dyDescent="0.3">
      <c r="A22" s="23">
        <v>15</v>
      </c>
      <c r="B22" s="24">
        <v>706</v>
      </c>
      <c r="C22" s="23">
        <v>7</v>
      </c>
      <c r="D22" s="23" t="s">
        <v>16</v>
      </c>
      <c r="E22" s="26">
        <v>427</v>
      </c>
      <c r="F22" s="56">
        <f t="shared" si="0"/>
        <v>469.70000000000005</v>
      </c>
      <c r="G22" s="23" t="e">
        <f>G21</f>
        <v>#REF!</v>
      </c>
      <c r="H22" s="52">
        <v>0</v>
      </c>
      <c r="I22" s="52">
        <f t="shared" si="4"/>
        <v>0</v>
      </c>
      <c r="J22" s="53">
        <f t="shared" si="5"/>
        <v>0</v>
      </c>
      <c r="K22" s="61">
        <f t="shared" si="1"/>
        <v>1409100.0000000002</v>
      </c>
      <c r="L22" s="64" t="s">
        <v>28</v>
      </c>
    </row>
    <row r="23" spans="1:12" x14ac:dyDescent="0.3">
      <c r="A23" s="23">
        <v>16</v>
      </c>
      <c r="B23" s="24">
        <v>801</v>
      </c>
      <c r="C23" s="23">
        <v>8</v>
      </c>
      <c r="D23" s="23" t="s">
        <v>5</v>
      </c>
      <c r="E23" s="26">
        <v>803</v>
      </c>
      <c r="F23" s="56">
        <f t="shared" si="0"/>
        <v>883.30000000000007</v>
      </c>
      <c r="G23" s="23" t="e">
        <f>G17+80</f>
        <v>#REF!</v>
      </c>
      <c r="H23" s="52">
        <v>0</v>
      </c>
      <c r="I23" s="52">
        <f t="shared" si="4"/>
        <v>0</v>
      </c>
      <c r="J23" s="53">
        <f t="shared" si="5"/>
        <v>0</v>
      </c>
      <c r="K23" s="61">
        <f t="shared" si="1"/>
        <v>2649900</v>
      </c>
      <c r="L23" s="64" t="s">
        <v>28</v>
      </c>
    </row>
    <row r="24" spans="1:12" x14ac:dyDescent="0.3">
      <c r="A24" s="23">
        <v>17</v>
      </c>
      <c r="B24" s="24">
        <v>802</v>
      </c>
      <c r="C24" s="23">
        <v>8</v>
      </c>
      <c r="D24" s="23" t="s">
        <v>5</v>
      </c>
      <c r="E24" s="26">
        <v>800</v>
      </c>
      <c r="F24" s="56">
        <f t="shared" si="0"/>
        <v>880.00000000000011</v>
      </c>
      <c r="G24" s="23" t="e">
        <f>G23</f>
        <v>#REF!</v>
      </c>
      <c r="H24" s="52">
        <v>0</v>
      </c>
      <c r="I24" s="52">
        <f t="shared" si="4"/>
        <v>0</v>
      </c>
      <c r="J24" s="53">
        <f t="shared" si="5"/>
        <v>0</v>
      </c>
      <c r="K24" s="61">
        <f t="shared" si="1"/>
        <v>2640000.0000000005</v>
      </c>
      <c r="L24" s="64" t="s">
        <v>28</v>
      </c>
    </row>
    <row r="25" spans="1:12" x14ac:dyDescent="0.3">
      <c r="A25" s="23">
        <v>18</v>
      </c>
      <c r="B25" s="24">
        <v>803</v>
      </c>
      <c r="C25" s="23">
        <v>8</v>
      </c>
      <c r="D25" s="23" t="s">
        <v>16</v>
      </c>
      <c r="E25" s="26">
        <v>427</v>
      </c>
      <c r="F25" s="56">
        <f t="shared" si="0"/>
        <v>469.70000000000005</v>
      </c>
      <c r="G25" s="23" t="e">
        <f>G24</f>
        <v>#REF!</v>
      </c>
      <c r="H25" s="52">
        <v>0</v>
      </c>
      <c r="I25" s="52">
        <f t="shared" si="4"/>
        <v>0</v>
      </c>
      <c r="J25" s="53">
        <f t="shared" si="5"/>
        <v>0</v>
      </c>
      <c r="K25" s="61">
        <f t="shared" si="1"/>
        <v>1409100.0000000002</v>
      </c>
      <c r="L25" s="64" t="s">
        <v>28</v>
      </c>
    </row>
    <row r="26" spans="1:12" x14ac:dyDescent="0.3">
      <c r="A26" s="23">
        <v>19</v>
      </c>
      <c r="B26" s="24">
        <v>804</v>
      </c>
      <c r="C26" s="23">
        <v>8</v>
      </c>
      <c r="D26" s="23" t="s">
        <v>16</v>
      </c>
      <c r="E26" s="26">
        <v>461</v>
      </c>
      <c r="F26" s="56">
        <f t="shared" si="0"/>
        <v>507.1</v>
      </c>
      <c r="G26" s="23" t="e">
        <f>G25</f>
        <v>#REF!</v>
      </c>
      <c r="H26" s="52">
        <v>0</v>
      </c>
      <c r="I26" s="52">
        <f t="shared" si="4"/>
        <v>0</v>
      </c>
      <c r="J26" s="53">
        <f t="shared" si="5"/>
        <v>0</v>
      </c>
      <c r="K26" s="61">
        <f t="shared" si="1"/>
        <v>1521300</v>
      </c>
      <c r="L26" s="64" t="s">
        <v>28</v>
      </c>
    </row>
    <row r="27" spans="1:12" x14ac:dyDescent="0.3">
      <c r="A27" s="23">
        <v>20</v>
      </c>
      <c r="B27" s="24">
        <v>805</v>
      </c>
      <c r="C27" s="23">
        <v>8</v>
      </c>
      <c r="D27" s="23" t="s">
        <v>16</v>
      </c>
      <c r="E27" s="26">
        <v>461</v>
      </c>
      <c r="F27" s="56">
        <f t="shared" si="0"/>
        <v>507.1</v>
      </c>
      <c r="G27" s="23" t="e">
        <f>G26</f>
        <v>#REF!</v>
      </c>
      <c r="H27" s="52">
        <v>0</v>
      </c>
      <c r="I27" s="52">
        <f t="shared" si="4"/>
        <v>0</v>
      </c>
      <c r="J27" s="53">
        <f t="shared" si="5"/>
        <v>0</v>
      </c>
      <c r="K27" s="61">
        <f t="shared" si="1"/>
        <v>1521300</v>
      </c>
      <c r="L27" s="64" t="s">
        <v>28</v>
      </c>
    </row>
    <row r="28" spans="1:12" x14ac:dyDescent="0.3">
      <c r="A28" s="23">
        <v>21</v>
      </c>
      <c r="B28" s="24">
        <v>806</v>
      </c>
      <c r="C28" s="23">
        <v>8</v>
      </c>
      <c r="D28" s="23" t="s">
        <v>16</v>
      </c>
      <c r="E28" s="26">
        <v>427</v>
      </c>
      <c r="F28" s="56">
        <f t="shared" si="0"/>
        <v>469.70000000000005</v>
      </c>
      <c r="G28" s="23" t="e">
        <f>G27</f>
        <v>#REF!</v>
      </c>
      <c r="H28" s="52">
        <v>0</v>
      </c>
      <c r="I28" s="52">
        <f t="shared" si="4"/>
        <v>0</v>
      </c>
      <c r="J28" s="53">
        <f t="shared" si="5"/>
        <v>0</v>
      </c>
      <c r="K28" s="61">
        <f t="shared" si="1"/>
        <v>1409100.0000000002</v>
      </c>
      <c r="L28" s="64" t="s">
        <v>28</v>
      </c>
    </row>
    <row r="29" spans="1:12" x14ac:dyDescent="0.3">
      <c r="A29" s="23">
        <v>22</v>
      </c>
      <c r="B29" s="24">
        <v>901</v>
      </c>
      <c r="C29" s="23">
        <v>9</v>
      </c>
      <c r="D29" s="23" t="s">
        <v>5</v>
      </c>
      <c r="E29" s="26">
        <v>803</v>
      </c>
      <c r="F29" s="56">
        <f t="shared" si="0"/>
        <v>883.30000000000007</v>
      </c>
      <c r="G29" s="23" t="e">
        <f>G23+80</f>
        <v>#REF!</v>
      </c>
      <c r="H29" s="52">
        <v>0</v>
      </c>
      <c r="I29" s="52">
        <f t="shared" si="4"/>
        <v>0</v>
      </c>
      <c r="J29" s="53">
        <f t="shared" si="5"/>
        <v>0</v>
      </c>
      <c r="K29" s="61">
        <f t="shared" si="1"/>
        <v>2649900</v>
      </c>
      <c r="L29" s="64" t="s">
        <v>28</v>
      </c>
    </row>
    <row r="30" spans="1:12" x14ac:dyDescent="0.3">
      <c r="A30" s="23">
        <v>23</v>
      </c>
      <c r="B30" s="24">
        <v>902</v>
      </c>
      <c r="C30" s="23">
        <v>9</v>
      </c>
      <c r="D30" s="23" t="s">
        <v>5</v>
      </c>
      <c r="E30" s="26">
        <v>800</v>
      </c>
      <c r="F30" s="56">
        <f t="shared" si="0"/>
        <v>880.00000000000011</v>
      </c>
      <c r="G30" s="23" t="e">
        <f>G29</f>
        <v>#REF!</v>
      </c>
      <c r="H30" s="52">
        <v>0</v>
      </c>
      <c r="I30" s="52">
        <f t="shared" si="4"/>
        <v>0</v>
      </c>
      <c r="J30" s="53">
        <f t="shared" si="5"/>
        <v>0</v>
      </c>
      <c r="K30" s="61">
        <f t="shared" si="1"/>
        <v>2640000.0000000005</v>
      </c>
      <c r="L30" s="64" t="s">
        <v>28</v>
      </c>
    </row>
    <row r="31" spans="1:12" x14ac:dyDescent="0.3">
      <c r="A31" s="23">
        <v>24</v>
      </c>
      <c r="B31" s="24">
        <v>1001</v>
      </c>
      <c r="C31" s="23">
        <v>10</v>
      </c>
      <c r="D31" s="23" t="s">
        <v>5</v>
      </c>
      <c r="E31" s="26">
        <v>803</v>
      </c>
      <c r="F31" s="56">
        <f t="shared" si="0"/>
        <v>883.30000000000007</v>
      </c>
      <c r="G31" s="23" t="e">
        <f>G29+80</f>
        <v>#REF!</v>
      </c>
      <c r="H31" s="52">
        <v>0</v>
      </c>
      <c r="I31" s="52">
        <f t="shared" si="4"/>
        <v>0</v>
      </c>
      <c r="J31" s="53">
        <f t="shared" si="5"/>
        <v>0</v>
      </c>
      <c r="K31" s="61">
        <f t="shared" si="1"/>
        <v>2649900</v>
      </c>
      <c r="L31" s="64" t="s">
        <v>28</v>
      </c>
    </row>
    <row r="32" spans="1:12" x14ac:dyDescent="0.3">
      <c r="A32" s="23">
        <v>25</v>
      </c>
      <c r="B32" s="24">
        <v>1002</v>
      </c>
      <c r="C32" s="23">
        <v>10</v>
      </c>
      <c r="D32" s="23" t="s">
        <v>5</v>
      </c>
      <c r="E32" s="26">
        <v>800</v>
      </c>
      <c r="F32" s="56">
        <f t="shared" si="0"/>
        <v>880.00000000000011</v>
      </c>
      <c r="G32" s="23" t="e">
        <f>G31</f>
        <v>#REF!</v>
      </c>
      <c r="H32" s="52">
        <v>0</v>
      </c>
      <c r="I32" s="52">
        <f t="shared" si="4"/>
        <v>0</v>
      </c>
      <c r="J32" s="53">
        <f t="shared" si="5"/>
        <v>0</v>
      </c>
      <c r="K32" s="61">
        <f t="shared" si="1"/>
        <v>2640000.0000000005</v>
      </c>
      <c r="L32" s="64" t="s">
        <v>28</v>
      </c>
    </row>
    <row r="33" spans="1:12" x14ac:dyDescent="0.3">
      <c r="A33" s="23">
        <v>26</v>
      </c>
      <c r="B33" s="24">
        <v>1101</v>
      </c>
      <c r="C33" s="23">
        <v>11</v>
      </c>
      <c r="D33" s="23" t="s">
        <v>5</v>
      </c>
      <c r="E33" s="26">
        <v>803</v>
      </c>
      <c r="F33" s="56">
        <f t="shared" si="0"/>
        <v>883.30000000000007</v>
      </c>
      <c r="G33" s="23" t="e">
        <f>G31+80</f>
        <v>#REF!</v>
      </c>
      <c r="H33" s="52">
        <v>0</v>
      </c>
      <c r="I33" s="52">
        <f t="shared" si="4"/>
        <v>0</v>
      </c>
      <c r="J33" s="53">
        <f t="shared" si="5"/>
        <v>0</v>
      </c>
      <c r="K33" s="61">
        <f t="shared" si="1"/>
        <v>2649900</v>
      </c>
      <c r="L33" s="64" t="s">
        <v>28</v>
      </c>
    </row>
    <row r="34" spans="1:12" x14ac:dyDescent="0.3">
      <c r="A34" s="23">
        <v>27</v>
      </c>
      <c r="B34" s="24">
        <v>1102</v>
      </c>
      <c r="C34" s="23">
        <v>11</v>
      </c>
      <c r="D34" s="23" t="s">
        <v>5</v>
      </c>
      <c r="E34" s="26">
        <v>800</v>
      </c>
      <c r="F34" s="56">
        <f t="shared" si="0"/>
        <v>880.00000000000011</v>
      </c>
      <c r="G34" s="23" t="e">
        <f>G33</f>
        <v>#REF!</v>
      </c>
      <c r="H34" s="52">
        <v>0</v>
      </c>
      <c r="I34" s="52">
        <f t="shared" si="4"/>
        <v>0</v>
      </c>
      <c r="J34" s="53">
        <f t="shared" si="5"/>
        <v>0</v>
      </c>
      <c r="K34" s="61">
        <f t="shared" si="1"/>
        <v>2640000.0000000005</v>
      </c>
      <c r="L34" s="64" t="s">
        <v>28</v>
      </c>
    </row>
    <row r="35" spans="1:12" x14ac:dyDescent="0.3">
      <c r="A35" s="23">
        <v>28</v>
      </c>
      <c r="B35" s="24">
        <v>1201</v>
      </c>
      <c r="C35" s="23">
        <v>12</v>
      </c>
      <c r="D35" s="23" t="s">
        <v>5</v>
      </c>
      <c r="E35" s="26">
        <v>803</v>
      </c>
      <c r="F35" s="56">
        <f t="shared" si="0"/>
        <v>883.30000000000007</v>
      </c>
      <c r="G35" s="23" t="e">
        <f>G33+80</f>
        <v>#REF!</v>
      </c>
      <c r="H35" s="52">
        <v>0</v>
      </c>
      <c r="I35" s="52">
        <f t="shared" si="4"/>
        <v>0</v>
      </c>
      <c r="J35" s="53">
        <f t="shared" si="5"/>
        <v>0</v>
      </c>
      <c r="K35" s="61">
        <f t="shared" si="1"/>
        <v>2649900</v>
      </c>
      <c r="L35" s="64" t="s">
        <v>28</v>
      </c>
    </row>
    <row r="36" spans="1:12" x14ac:dyDescent="0.3">
      <c r="A36" s="23">
        <v>29</v>
      </c>
      <c r="B36" s="24">
        <v>1202</v>
      </c>
      <c r="C36" s="23">
        <v>12</v>
      </c>
      <c r="D36" s="23" t="s">
        <v>5</v>
      </c>
      <c r="E36" s="26">
        <v>800</v>
      </c>
      <c r="F36" s="56">
        <f t="shared" si="0"/>
        <v>880.00000000000011</v>
      </c>
      <c r="G36" s="23" t="e">
        <f>G35</f>
        <v>#REF!</v>
      </c>
      <c r="H36" s="52">
        <v>0</v>
      </c>
      <c r="I36" s="52">
        <f t="shared" si="4"/>
        <v>0</v>
      </c>
      <c r="J36" s="53">
        <f t="shared" si="5"/>
        <v>0</v>
      </c>
      <c r="K36" s="61">
        <f t="shared" si="1"/>
        <v>2640000.0000000005</v>
      </c>
      <c r="L36" s="64" t="s">
        <v>28</v>
      </c>
    </row>
    <row r="37" spans="1:12" x14ac:dyDescent="0.3">
      <c r="A37" s="23">
        <v>30</v>
      </c>
      <c r="B37" s="24">
        <v>1301</v>
      </c>
      <c r="C37" s="23">
        <v>13</v>
      </c>
      <c r="D37" s="23" t="s">
        <v>5</v>
      </c>
      <c r="E37" s="26">
        <v>803</v>
      </c>
      <c r="F37" s="56">
        <f t="shared" si="0"/>
        <v>883.30000000000007</v>
      </c>
      <c r="G37" s="23" t="e">
        <f>G35+80</f>
        <v>#REF!</v>
      </c>
      <c r="H37" s="52">
        <v>0</v>
      </c>
      <c r="I37" s="52">
        <f t="shared" si="4"/>
        <v>0</v>
      </c>
      <c r="J37" s="53">
        <f t="shared" si="5"/>
        <v>0</v>
      </c>
      <c r="K37" s="61">
        <f t="shared" si="1"/>
        <v>2649900</v>
      </c>
      <c r="L37" s="64" t="s">
        <v>28</v>
      </c>
    </row>
    <row r="38" spans="1:12" x14ac:dyDescent="0.3">
      <c r="A38" s="23">
        <v>31</v>
      </c>
      <c r="B38" s="24">
        <v>1302</v>
      </c>
      <c r="C38" s="23">
        <v>13</v>
      </c>
      <c r="D38" s="23" t="s">
        <v>5</v>
      </c>
      <c r="E38" s="26">
        <v>800</v>
      </c>
      <c r="F38" s="56">
        <f t="shared" si="0"/>
        <v>880.00000000000011</v>
      </c>
      <c r="G38" s="23" t="e">
        <f>G37</f>
        <v>#REF!</v>
      </c>
      <c r="H38" s="52">
        <v>0</v>
      </c>
      <c r="I38" s="52">
        <f t="shared" si="4"/>
        <v>0</v>
      </c>
      <c r="J38" s="53">
        <f t="shared" si="5"/>
        <v>0</v>
      </c>
      <c r="K38" s="61">
        <f t="shared" si="1"/>
        <v>2640000.0000000005</v>
      </c>
      <c r="L38" s="64" t="s">
        <v>28</v>
      </c>
    </row>
    <row r="39" spans="1:12" x14ac:dyDescent="0.3">
      <c r="A39" s="23">
        <v>32</v>
      </c>
      <c r="B39" s="24">
        <v>1401</v>
      </c>
      <c r="C39" s="23">
        <v>14</v>
      </c>
      <c r="D39" s="23" t="s">
        <v>5</v>
      </c>
      <c r="E39" s="26">
        <v>803</v>
      </c>
      <c r="F39" s="56">
        <f t="shared" si="0"/>
        <v>883.30000000000007</v>
      </c>
      <c r="G39" s="23" t="e">
        <f>G37+80</f>
        <v>#REF!</v>
      </c>
      <c r="H39" s="52">
        <v>0</v>
      </c>
      <c r="I39" s="52">
        <f t="shared" si="4"/>
        <v>0</v>
      </c>
      <c r="J39" s="53">
        <f t="shared" si="5"/>
        <v>0</v>
      </c>
      <c r="K39" s="61">
        <f t="shared" si="1"/>
        <v>2649900</v>
      </c>
      <c r="L39" s="64" t="s">
        <v>28</v>
      </c>
    </row>
    <row r="40" spans="1:12" x14ac:dyDescent="0.3">
      <c r="A40" s="23">
        <v>33</v>
      </c>
      <c r="B40" s="24">
        <v>1402</v>
      </c>
      <c r="C40" s="23">
        <v>14</v>
      </c>
      <c r="D40" s="23" t="s">
        <v>5</v>
      </c>
      <c r="E40" s="26">
        <v>800</v>
      </c>
      <c r="F40" s="56">
        <f t="shared" si="0"/>
        <v>880.00000000000011</v>
      </c>
      <c r="G40" s="23" t="e">
        <f>G39</f>
        <v>#REF!</v>
      </c>
      <c r="H40" s="52">
        <v>0</v>
      </c>
      <c r="I40" s="52">
        <f t="shared" si="4"/>
        <v>0</v>
      </c>
      <c r="J40" s="53">
        <f t="shared" si="5"/>
        <v>0</v>
      </c>
      <c r="K40" s="61">
        <f t="shared" si="1"/>
        <v>2640000.0000000005</v>
      </c>
      <c r="L40" s="64" t="s">
        <v>28</v>
      </c>
    </row>
    <row r="41" spans="1:12" x14ac:dyDescent="0.3">
      <c r="A41" s="23">
        <v>34</v>
      </c>
      <c r="B41" s="24">
        <v>1501</v>
      </c>
      <c r="C41" s="23">
        <v>15</v>
      </c>
      <c r="D41" s="23" t="s">
        <v>5</v>
      </c>
      <c r="E41" s="26">
        <v>803</v>
      </c>
      <c r="F41" s="56">
        <f t="shared" ref="F41:F50" si="6">E41*1.1</f>
        <v>883.30000000000007</v>
      </c>
      <c r="G41" s="23" t="e">
        <f>G39+80</f>
        <v>#REF!</v>
      </c>
      <c r="H41" s="52">
        <v>0</v>
      </c>
      <c r="I41" s="52">
        <f t="shared" si="4"/>
        <v>0</v>
      </c>
      <c r="J41" s="53">
        <f t="shared" si="5"/>
        <v>0</v>
      </c>
      <c r="K41" s="61">
        <f t="shared" ref="K41:K50" si="7">F41*3000</f>
        <v>2649900</v>
      </c>
      <c r="L41" s="64" t="s">
        <v>28</v>
      </c>
    </row>
    <row r="42" spans="1:12" x14ac:dyDescent="0.3">
      <c r="A42" s="23">
        <v>35</v>
      </c>
      <c r="B42" s="24">
        <v>1502</v>
      </c>
      <c r="C42" s="23">
        <v>15</v>
      </c>
      <c r="D42" s="23" t="s">
        <v>5</v>
      </c>
      <c r="E42" s="26">
        <v>800</v>
      </c>
      <c r="F42" s="56">
        <f t="shared" si="6"/>
        <v>880.00000000000011</v>
      </c>
      <c r="G42" s="23" t="e">
        <f>G41</f>
        <v>#REF!</v>
      </c>
      <c r="H42" s="52">
        <v>0</v>
      </c>
      <c r="I42" s="52">
        <f t="shared" si="4"/>
        <v>0</v>
      </c>
      <c r="J42" s="53">
        <f t="shared" si="5"/>
        <v>0</v>
      </c>
      <c r="K42" s="61">
        <f t="shared" si="7"/>
        <v>2640000.0000000005</v>
      </c>
      <c r="L42" s="64" t="s">
        <v>28</v>
      </c>
    </row>
    <row r="43" spans="1:12" x14ac:dyDescent="0.3">
      <c r="A43" s="23">
        <v>36</v>
      </c>
      <c r="B43" s="24">
        <v>1601</v>
      </c>
      <c r="C43" s="23">
        <v>16</v>
      </c>
      <c r="D43" s="23" t="s">
        <v>5</v>
      </c>
      <c r="E43" s="26">
        <v>803</v>
      </c>
      <c r="F43" s="56">
        <f t="shared" si="6"/>
        <v>883.30000000000007</v>
      </c>
      <c r="G43" s="23" t="e">
        <f>G41+80</f>
        <v>#REF!</v>
      </c>
      <c r="H43" s="52">
        <v>0</v>
      </c>
      <c r="I43" s="52">
        <f t="shared" si="4"/>
        <v>0</v>
      </c>
      <c r="J43" s="53">
        <f t="shared" si="5"/>
        <v>0</v>
      </c>
      <c r="K43" s="61">
        <f t="shared" si="7"/>
        <v>2649900</v>
      </c>
      <c r="L43" s="64" t="s">
        <v>28</v>
      </c>
    </row>
    <row r="44" spans="1:12" s="1" customFormat="1" x14ac:dyDescent="0.3">
      <c r="A44" s="23">
        <v>37</v>
      </c>
      <c r="B44" s="24">
        <v>1602</v>
      </c>
      <c r="C44" s="23">
        <v>16</v>
      </c>
      <c r="D44" s="23" t="s">
        <v>5</v>
      </c>
      <c r="E44" s="26">
        <v>800</v>
      </c>
      <c r="F44" s="56">
        <f t="shared" si="6"/>
        <v>880.00000000000011</v>
      </c>
      <c r="G44" s="23" t="e">
        <f>G43</f>
        <v>#REF!</v>
      </c>
      <c r="H44" s="52">
        <v>0</v>
      </c>
      <c r="I44" s="52">
        <f t="shared" si="4"/>
        <v>0</v>
      </c>
      <c r="J44" s="53">
        <f t="shared" si="5"/>
        <v>0</v>
      </c>
      <c r="K44" s="61">
        <f t="shared" si="7"/>
        <v>2640000.0000000005</v>
      </c>
      <c r="L44" s="64" t="s">
        <v>28</v>
      </c>
    </row>
    <row r="45" spans="1:12" s="1" customFormat="1" x14ac:dyDescent="0.3">
      <c r="A45" s="23">
        <v>38</v>
      </c>
      <c r="B45" s="24">
        <v>1701</v>
      </c>
      <c r="C45" s="23">
        <v>17</v>
      </c>
      <c r="D45" s="23" t="s">
        <v>5</v>
      </c>
      <c r="E45" s="26">
        <v>803</v>
      </c>
      <c r="F45" s="56">
        <f t="shared" si="6"/>
        <v>883.30000000000007</v>
      </c>
      <c r="G45" s="23" t="e">
        <f>G43+80</f>
        <v>#REF!</v>
      </c>
      <c r="H45" s="52">
        <v>0</v>
      </c>
      <c r="I45" s="52">
        <f t="shared" ref="I45:I50" si="8">ROUND(H45*1.08,0)</f>
        <v>0</v>
      </c>
      <c r="J45" s="53">
        <f t="shared" ref="J45:J50" si="9">MROUND((I45*0.03/12),500)</f>
        <v>0</v>
      </c>
      <c r="K45" s="61">
        <f t="shared" si="7"/>
        <v>2649900</v>
      </c>
      <c r="L45" s="64" t="s">
        <v>28</v>
      </c>
    </row>
    <row r="46" spans="1:12" s="1" customFormat="1" x14ac:dyDescent="0.3">
      <c r="A46" s="23">
        <v>39</v>
      </c>
      <c r="B46" s="24">
        <v>1702</v>
      </c>
      <c r="C46" s="23">
        <v>17</v>
      </c>
      <c r="D46" s="23" t="s">
        <v>5</v>
      </c>
      <c r="E46" s="26">
        <v>800</v>
      </c>
      <c r="F46" s="56">
        <f t="shared" si="6"/>
        <v>880.00000000000011</v>
      </c>
      <c r="G46" s="23" t="e">
        <f>G45</f>
        <v>#REF!</v>
      </c>
      <c r="H46" s="52">
        <v>0</v>
      </c>
      <c r="I46" s="52">
        <f t="shared" si="8"/>
        <v>0</v>
      </c>
      <c r="J46" s="53">
        <f t="shared" si="9"/>
        <v>0</v>
      </c>
      <c r="K46" s="61">
        <f t="shared" si="7"/>
        <v>2640000.0000000005</v>
      </c>
      <c r="L46" s="64" t="s">
        <v>28</v>
      </c>
    </row>
    <row r="47" spans="1:12" s="1" customFormat="1" x14ac:dyDescent="0.3">
      <c r="A47" s="23">
        <v>40</v>
      </c>
      <c r="B47" s="24">
        <v>1801</v>
      </c>
      <c r="C47" s="23">
        <v>18</v>
      </c>
      <c r="D47" s="23" t="s">
        <v>5</v>
      </c>
      <c r="E47" s="26">
        <v>803</v>
      </c>
      <c r="F47" s="56">
        <f t="shared" si="6"/>
        <v>883.30000000000007</v>
      </c>
      <c r="G47" s="23" t="e">
        <f>G45+80</f>
        <v>#REF!</v>
      </c>
      <c r="H47" s="52">
        <v>0</v>
      </c>
      <c r="I47" s="52">
        <f t="shared" si="8"/>
        <v>0</v>
      </c>
      <c r="J47" s="53">
        <f t="shared" si="9"/>
        <v>0</v>
      </c>
      <c r="K47" s="61">
        <f t="shared" si="7"/>
        <v>2649900</v>
      </c>
      <c r="L47" s="64" t="s">
        <v>28</v>
      </c>
    </row>
    <row r="48" spans="1:12" s="1" customFormat="1" x14ac:dyDescent="0.3">
      <c r="A48" s="23">
        <v>41</v>
      </c>
      <c r="B48" s="24">
        <v>1802</v>
      </c>
      <c r="C48" s="23">
        <v>18</v>
      </c>
      <c r="D48" s="23" t="s">
        <v>5</v>
      </c>
      <c r="E48" s="26">
        <v>800</v>
      </c>
      <c r="F48" s="56">
        <f t="shared" si="6"/>
        <v>880.00000000000011</v>
      </c>
      <c r="G48" s="23" t="e">
        <f>G47</f>
        <v>#REF!</v>
      </c>
      <c r="H48" s="52">
        <v>0</v>
      </c>
      <c r="I48" s="52">
        <f t="shared" si="8"/>
        <v>0</v>
      </c>
      <c r="J48" s="53">
        <f t="shared" si="9"/>
        <v>0</v>
      </c>
      <c r="K48" s="61">
        <f t="shared" si="7"/>
        <v>2640000.0000000005</v>
      </c>
      <c r="L48" s="64" t="s">
        <v>28</v>
      </c>
    </row>
    <row r="49" spans="1:12" s="1" customFormat="1" x14ac:dyDescent="0.3">
      <c r="A49" s="23">
        <v>42</v>
      </c>
      <c r="B49" s="24">
        <v>1901</v>
      </c>
      <c r="C49" s="23">
        <v>19</v>
      </c>
      <c r="D49" s="23" t="s">
        <v>5</v>
      </c>
      <c r="E49" s="26">
        <v>803</v>
      </c>
      <c r="F49" s="56">
        <f t="shared" si="6"/>
        <v>883.30000000000007</v>
      </c>
      <c r="G49" s="23" t="e">
        <f>G47+80</f>
        <v>#REF!</v>
      </c>
      <c r="H49" s="52">
        <v>0</v>
      </c>
      <c r="I49" s="52">
        <f t="shared" si="8"/>
        <v>0</v>
      </c>
      <c r="J49" s="53">
        <f t="shared" si="9"/>
        <v>0</v>
      </c>
      <c r="K49" s="61">
        <f t="shared" si="7"/>
        <v>2649900</v>
      </c>
      <c r="L49" s="64" t="s">
        <v>28</v>
      </c>
    </row>
    <row r="50" spans="1:12" s="1" customFormat="1" x14ac:dyDescent="0.3">
      <c r="A50" s="23">
        <v>43</v>
      </c>
      <c r="B50" s="24">
        <v>1902</v>
      </c>
      <c r="C50" s="23">
        <v>19</v>
      </c>
      <c r="D50" s="23" t="s">
        <v>5</v>
      </c>
      <c r="E50" s="26">
        <v>800</v>
      </c>
      <c r="F50" s="56">
        <f t="shared" si="6"/>
        <v>880.00000000000011</v>
      </c>
      <c r="G50" s="23" t="e">
        <f>G49</f>
        <v>#REF!</v>
      </c>
      <c r="H50" s="52">
        <v>0</v>
      </c>
      <c r="I50" s="52">
        <f t="shared" si="8"/>
        <v>0</v>
      </c>
      <c r="J50" s="53">
        <f t="shared" si="9"/>
        <v>0</v>
      </c>
      <c r="K50" s="61">
        <f t="shared" si="7"/>
        <v>2640000.0000000005</v>
      </c>
      <c r="L50" s="64" t="s">
        <v>28</v>
      </c>
    </row>
    <row r="51" spans="1:12" s="1" customFormat="1" x14ac:dyDescent="0.3">
      <c r="A51" s="40" t="s">
        <v>4</v>
      </c>
      <c r="B51" s="41"/>
      <c r="C51" s="41"/>
      <c r="D51" s="42"/>
      <c r="E51" s="57">
        <f>SUM(E12:E50)</f>
        <v>26967</v>
      </c>
      <c r="F51" s="58">
        <f>SUM(F12:F50)</f>
        <v>29663.699999999997</v>
      </c>
      <c r="G51" s="54"/>
      <c r="H51" s="59">
        <f>SUM(H12:H50)</f>
        <v>0</v>
      </c>
      <c r="I51" s="59">
        <f>SUM(I12:I50)</f>
        <v>0</v>
      </c>
      <c r="J51" s="59"/>
      <c r="K51" s="62">
        <f>SUM(K12:K50)</f>
        <v>88991100</v>
      </c>
      <c r="L51" s="63"/>
    </row>
  </sheetData>
  <mergeCells count="4">
    <mergeCell ref="A1:K1"/>
    <mergeCell ref="A7:D7"/>
    <mergeCell ref="A9:K9"/>
    <mergeCell ref="A51:D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abSelected="1" topLeftCell="C2" zoomScale="145" zoomScaleNormal="145" workbookViewId="0">
      <selection activeCell="I11" sqref="I11"/>
    </sheetView>
  </sheetViews>
  <sheetFormatPr defaultRowHeight="15" x14ac:dyDescent="0.25"/>
  <cols>
    <col min="2" max="2" width="20.1406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10" width="16.85546875" style="1" bestFit="1" customWidth="1"/>
    <col min="12" max="12" width="15.28515625" bestFit="1" customWidth="1"/>
  </cols>
  <sheetData>
    <row r="1" spans="1:12" x14ac:dyDescent="0.25">
      <c r="A1" s="3" t="s">
        <v>6</v>
      </c>
      <c r="B1" s="3" t="s">
        <v>37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K1" s="1"/>
    </row>
    <row r="2" spans="1:12" ht="33" x14ac:dyDescent="0.25">
      <c r="A2" s="83">
        <v>1</v>
      </c>
      <c r="B2" s="72" t="s">
        <v>39</v>
      </c>
      <c r="C2" s="73" t="s">
        <v>46</v>
      </c>
      <c r="D2" s="74">
        <f>41+3</f>
        <v>44</v>
      </c>
      <c r="E2" s="75">
        <v>20492</v>
      </c>
      <c r="F2" s="75">
        <v>22541</v>
      </c>
      <c r="G2" s="76">
        <v>531603760</v>
      </c>
      <c r="H2" s="76">
        <v>574132061</v>
      </c>
      <c r="I2" s="13"/>
      <c r="J2" s="14"/>
      <c r="K2" s="1"/>
      <c r="L2" s="4"/>
    </row>
    <row r="3" spans="1:12" ht="33" x14ac:dyDescent="0.25">
      <c r="A3" s="83"/>
      <c r="B3" s="72" t="s">
        <v>38</v>
      </c>
      <c r="C3" s="73" t="s">
        <v>49</v>
      </c>
      <c r="D3" s="74">
        <f>14+8</f>
        <v>22</v>
      </c>
      <c r="E3" s="77">
        <v>12585</v>
      </c>
      <c r="F3" s="77">
        <v>13844</v>
      </c>
      <c r="G3" s="78">
        <v>0</v>
      </c>
      <c r="H3" s="78">
        <v>0</v>
      </c>
      <c r="I3" s="13"/>
      <c r="J3" s="14"/>
      <c r="K3" s="1"/>
      <c r="L3" s="4"/>
    </row>
    <row r="4" spans="1:12" ht="16.5" customHeight="1" x14ac:dyDescent="0.25">
      <c r="A4" s="83"/>
      <c r="B4" s="81" t="s">
        <v>14</v>
      </c>
      <c r="C4" s="82"/>
      <c r="D4" s="83">
        <f>SUM(D2:D3)</f>
        <v>66</v>
      </c>
      <c r="E4" s="34">
        <f>SUM(E2:E3)</f>
        <v>33077</v>
      </c>
      <c r="F4" s="34">
        <f>SUM(F2:F3)</f>
        <v>36385</v>
      </c>
      <c r="G4" s="86">
        <f>SUM(G2:G3)</f>
        <v>531603760</v>
      </c>
      <c r="H4" s="86">
        <f>SUM(H2:H3)</f>
        <v>574132061</v>
      </c>
      <c r="I4" s="13"/>
      <c r="J4" s="14"/>
      <c r="K4" s="1"/>
      <c r="L4" s="4"/>
    </row>
    <row r="5" spans="1:12" ht="16.5" x14ac:dyDescent="0.25">
      <c r="A5" s="83"/>
      <c r="B5" s="72" t="s">
        <v>40</v>
      </c>
      <c r="C5" s="73" t="s">
        <v>47</v>
      </c>
      <c r="D5" s="74">
        <v>25</v>
      </c>
      <c r="E5" s="23">
        <v>11010</v>
      </c>
      <c r="F5" s="77">
        <v>12111</v>
      </c>
      <c r="G5" s="79">
        <v>292205400</v>
      </c>
      <c r="H5" s="80">
        <v>315581832</v>
      </c>
      <c r="I5" s="13"/>
      <c r="J5" s="14"/>
      <c r="K5" s="1"/>
      <c r="L5" s="4"/>
    </row>
    <row r="6" spans="1:12" ht="16.5" x14ac:dyDescent="0.25">
      <c r="A6" s="83"/>
      <c r="B6" s="72" t="s">
        <v>41</v>
      </c>
      <c r="C6" s="73" t="s">
        <v>48</v>
      </c>
      <c r="D6" s="74">
        <v>5</v>
      </c>
      <c r="E6" s="23">
        <v>4025</v>
      </c>
      <c r="F6" s="77">
        <v>4428</v>
      </c>
      <c r="G6" s="78">
        <v>0</v>
      </c>
      <c r="H6" s="78">
        <v>0</v>
      </c>
      <c r="I6" s="13"/>
      <c r="J6" s="14"/>
      <c r="K6" s="1"/>
      <c r="L6" s="4"/>
    </row>
    <row r="7" spans="1:12" ht="16.5" customHeight="1" x14ac:dyDescent="0.25">
      <c r="A7" s="83"/>
      <c r="B7" s="81" t="s">
        <v>56</v>
      </c>
      <c r="C7" s="82"/>
      <c r="D7" s="83">
        <f>SUM(D5:D6)</f>
        <v>30</v>
      </c>
      <c r="E7" s="83">
        <f>SUM(E5:E6)</f>
        <v>15035</v>
      </c>
      <c r="F7" s="83">
        <f>SUM(F5:F6)</f>
        <v>16539</v>
      </c>
      <c r="G7" s="92">
        <f>SUM(G5:G6)</f>
        <v>292205400</v>
      </c>
      <c r="H7" s="92">
        <f>SUM(H5:H6)</f>
        <v>315581832</v>
      </c>
      <c r="I7" s="13"/>
      <c r="J7" s="14"/>
      <c r="K7" s="1"/>
      <c r="L7" s="4"/>
    </row>
    <row r="8" spans="1:12" ht="16.5" customHeight="1" x14ac:dyDescent="0.25">
      <c r="A8" s="83"/>
      <c r="B8" s="81" t="s">
        <v>59</v>
      </c>
      <c r="C8" s="82"/>
      <c r="D8" s="83">
        <f>D4+D7</f>
        <v>96</v>
      </c>
      <c r="E8" s="84">
        <f>E4+E7</f>
        <v>48112</v>
      </c>
      <c r="F8" s="84">
        <f>F4+F7</f>
        <v>52924</v>
      </c>
      <c r="G8" s="85">
        <f>G4+G7</f>
        <v>823809160</v>
      </c>
      <c r="H8" s="85">
        <f>H4+H7</f>
        <v>889713893</v>
      </c>
      <c r="I8" s="102">
        <v>3000</v>
      </c>
      <c r="J8" s="103">
        <f>F8*I8</f>
        <v>158772000</v>
      </c>
      <c r="K8" s="93">
        <v>29</v>
      </c>
      <c r="L8" s="104">
        <f>J8*K8%</f>
        <v>46043880</v>
      </c>
    </row>
    <row r="9" spans="1:12" ht="33" x14ac:dyDescent="0.25">
      <c r="A9" s="83">
        <v>2</v>
      </c>
      <c r="B9" s="72" t="s">
        <v>42</v>
      </c>
      <c r="C9" s="73" t="s">
        <v>50</v>
      </c>
      <c r="D9" s="74">
        <v>7</v>
      </c>
      <c r="E9" s="87">
        <v>3464</v>
      </c>
      <c r="F9" s="75">
        <v>3810</v>
      </c>
      <c r="G9" s="88">
        <v>88538080</v>
      </c>
      <c r="H9" s="76">
        <v>95621126</v>
      </c>
      <c r="I9" s="102"/>
      <c r="J9" s="103"/>
      <c r="K9" s="93"/>
      <c r="L9" s="104"/>
    </row>
    <row r="10" spans="1:12" ht="33" x14ac:dyDescent="0.25">
      <c r="A10" s="83"/>
      <c r="B10" s="72" t="s">
        <v>43</v>
      </c>
      <c r="C10" s="73" t="s">
        <v>52</v>
      </c>
      <c r="D10" s="74">
        <v>4</v>
      </c>
      <c r="E10" s="75">
        <v>2728</v>
      </c>
      <c r="F10" s="75">
        <v>3001</v>
      </c>
      <c r="G10" s="76">
        <v>0</v>
      </c>
      <c r="H10" s="76">
        <v>0</v>
      </c>
      <c r="I10" s="102"/>
      <c r="J10" s="103"/>
      <c r="K10" s="93"/>
      <c r="L10" s="104"/>
    </row>
    <row r="11" spans="1:12" ht="16.5" customHeight="1" x14ac:dyDescent="0.25">
      <c r="A11" s="83"/>
      <c r="B11" s="81" t="s">
        <v>57</v>
      </c>
      <c r="C11" s="82"/>
      <c r="D11" s="83">
        <f>SUM(D9:D10)</f>
        <v>11</v>
      </c>
      <c r="E11" s="83">
        <f>SUM(E9:E10)</f>
        <v>6192</v>
      </c>
      <c r="F11" s="83">
        <f>SUM(F9:F10)</f>
        <v>6811</v>
      </c>
      <c r="G11" s="92">
        <f>SUM(G9:G10)</f>
        <v>88538080</v>
      </c>
      <c r="H11" s="92">
        <f>SUM(H9:H10)</f>
        <v>95621126</v>
      </c>
      <c r="I11" s="102"/>
      <c r="J11" s="103"/>
      <c r="K11" s="93"/>
      <c r="L11" s="104"/>
    </row>
    <row r="12" spans="1:12" ht="33" x14ac:dyDescent="0.25">
      <c r="A12" s="83"/>
      <c r="B12" s="72" t="s">
        <v>44</v>
      </c>
      <c r="C12" s="73" t="s">
        <v>51</v>
      </c>
      <c r="D12" s="74">
        <f>45</f>
        <v>45</v>
      </c>
      <c r="E12" s="87">
        <v>20339</v>
      </c>
      <c r="F12" s="75">
        <v>22373</v>
      </c>
      <c r="G12" s="76">
        <v>534401780</v>
      </c>
      <c r="H12" s="76">
        <v>577153922</v>
      </c>
      <c r="I12" s="102"/>
      <c r="J12" s="103"/>
      <c r="K12" s="93"/>
      <c r="L12" s="104"/>
    </row>
    <row r="13" spans="1:12" ht="33" x14ac:dyDescent="0.25">
      <c r="A13" s="83"/>
      <c r="B13" s="72" t="s">
        <v>45</v>
      </c>
      <c r="C13" s="73" t="s">
        <v>53</v>
      </c>
      <c r="D13" s="74">
        <f>12+27</f>
        <v>39</v>
      </c>
      <c r="E13" s="87">
        <v>26967</v>
      </c>
      <c r="F13" s="75">
        <v>29664</v>
      </c>
      <c r="G13" s="78">
        <v>0</v>
      </c>
      <c r="H13" s="78">
        <v>0</v>
      </c>
      <c r="I13" s="102"/>
      <c r="J13" s="103"/>
      <c r="K13" s="93"/>
      <c r="L13" s="104"/>
    </row>
    <row r="14" spans="1:12" ht="16.5" customHeight="1" x14ac:dyDescent="0.25">
      <c r="A14" s="91"/>
      <c r="B14" s="81" t="s">
        <v>58</v>
      </c>
      <c r="C14" s="82"/>
      <c r="D14" s="83">
        <f>SUM(D12:D13)</f>
        <v>84</v>
      </c>
      <c r="E14" s="83">
        <f>SUM(E12:E13)</f>
        <v>47306</v>
      </c>
      <c r="F14" s="83">
        <f>SUM(F12:F13)</f>
        <v>52037</v>
      </c>
      <c r="G14" s="92">
        <f>SUM(G12:G13)</f>
        <v>534401780</v>
      </c>
      <c r="H14" s="92">
        <f>SUM(H12:H13)</f>
        <v>577153922</v>
      </c>
      <c r="I14" s="102"/>
      <c r="J14" s="103"/>
      <c r="K14" s="93"/>
      <c r="L14" s="104"/>
    </row>
    <row r="15" spans="1:12" ht="16.5" customHeight="1" x14ac:dyDescent="0.25">
      <c r="A15" s="91"/>
      <c r="B15" s="94" t="s">
        <v>60</v>
      </c>
      <c r="C15" s="82"/>
      <c r="D15" s="83">
        <f>D11+D14</f>
        <v>95</v>
      </c>
      <c r="E15" s="83">
        <f>E11+E14</f>
        <v>53498</v>
      </c>
      <c r="F15" s="83">
        <f>F11+F14</f>
        <v>58848</v>
      </c>
      <c r="G15" s="92">
        <f>G11+G14</f>
        <v>622939860</v>
      </c>
      <c r="H15" s="92">
        <f>H11+H14</f>
        <v>672775048</v>
      </c>
      <c r="I15" s="102">
        <v>3000</v>
      </c>
      <c r="J15" s="103">
        <f>F15*I15</f>
        <v>176544000</v>
      </c>
      <c r="K15" s="93">
        <v>26</v>
      </c>
      <c r="L15" s="104">
        <f>J15*K15%</f>
        <v>45901440</v>
      </c>
    </row>
    <row r="16" spans="1:12" ht="16.5" customHeight="1" x14ac:dyDescent="0.25">
      <c r="A16" s="91"/>
      <c r="B16" s="89"/>
      <c r="C16" s="90"/>
      <c r="D16" s="74"/>
      <c r="E16" s="74"/>
      <c r="F16" s="74"/>
      <c r="G16" s="74"/>
      <c r="H16" s="74"/>
      <c r="I16" s="13"/>
      <c r="J16" s="14"/>
      <c r="K16" s="1"/>
      <c r="L16" s="4"/>
    </row>
    <row r="17" spans="1:12" ht="15.75" x14ac:dyDescent="0.25">
      <c r="A17" s="96" t="s">
        <v>61</v>
      </c>
      <c r="B17" s="97"/>
      <c r="C17" s="98"/>
      <c r="D17" s="99">
        <f>D15+D8</f>
        <v>191</v>
      </c>
      <c r="E17" s="99">
        <f>E15+E8</f>
        <v>101610</v>
      </c>
      <c r="F17" s="99">
        <f>F15+F8</f>
        <v>111772</v>
      </c>
      <c r="G17" s="100">
        <f>G15+G8</f>
        <v>1446749020</v>
      </c>
      <c r="H17" s="100">
        <f>H15+H8</f>
        <v>1562488941</v>
      </c>
      <c r="J17" s="101">
        <f>F17*3000</f>
        <v>335316000</v>
      </c>
      <c r="K17" s="1"/>
      <c r="L17" s="104">
        <f>SUM(L8:L16)</f>
        <v>91945320</v>
      </c>
    </row>
    <row r="18" spans="1:12" x14ac:dyDescent="0.25">
      <c r="A18" s="1"/>
      <c r="B18" s="1"/>
      <c r="J18" s="5"/>
      <c r="K18" s="1"/>
    </row>
    <row r="19" spans="1:12" x14ac:dyDescent="0.25">
      <c r="A19" s="1"/>
      <c r="B19" s="1"/>
      <c r="K19" s="1"/>
    </row>
    <row r="20" spans="1:12" x14ac:dyDescent="0.25">
      <c r="B20" s="39" t="s">
        <v>31</v>
      </c>
      <c r="C20" s="39" t="s">
        <v>54</v>
      </c>
      <c r="D20" s="39">
        <f>D2+D5</f>
        <v>69</v>
      </c>
    </row>
    <row r="21" spans="1:12" x14ac:dyDescent="0.25">
      <c r="B21" s="39" t="s">
        <v>30</v>
      </c>
      <c r="C21" s="39" t="s">
        <v>54</v>
      </c>
      <c r="D21" s="39">
        <f>D9+D12</f>
        <v>52</v>
      </c>
    </row>
    <row r="22" spans="1:12" x14ac:dyDescent="0.25">
      <c r="B22" s="39"/>
      <c r="C22" s="93" t="s">
        <v>4</v>
      </c>
      <c r="D22" s="93">
        <f>SUM(D20:D21)</f>
        <v>121</v>
      </c>
    </row>
    <row r="23" spans="1:12" x14ac:dyDescent="0.25">
      <c r="B23" s="39"/>
      <c r="C23" s="39"/>
      <c r="D23" s="39"/>
    </row>
    <row r="24" spans="1:12" x14ac:dyDescent="0.25">
      <c r="B24" s="39" t="s">
        <v>31</v>
      </c>
      <c r="C24" s="39" t="s">
        <v>55</v>
      </c>
      <c r="D24" s="39">
        <f>D3+D6</f>
        <v>27</v>
      </c>
    </row>
    <row r="25" spans="1:12" x14ac:dyDescent="0.25">
      <c r="B25" s="39" t="s">
        <v>30</v>
      </c>
      <c r="C25" s="39" t="s">
        <v>55</v>
      </c>
      <c r="D25" s="39">
        <f>D10+D13</f>
        <v>43</v>
      </c>
    </row>
    <row r="26" spans="1:12" x14ac:dyDescent="0.25">
      <c r="B26" s="39"/>
      <c r="C26" s="93" t="s">
        <v>4</v>
      </c>
      <c r="D26" s="93">
        <f>SUM(D24:D25)</f>
        <v>70</v>
      </c>
    </row>
    <row r="29" spans="1:12" x14ac:dyDescent="0.25">
      <c r="D29" s="1">
        <f>D22+D26</f>
        <v>191</v>
      </c>
    </row>
    <row r="34" spans="9:9" x14ac:dyDescent="0.25">
      <c r="I34" s="12"/>
    </row>
    <row r="35" spans="9:9" x14ac:dyDescent="0.25">
      <c r="I35" s="12"/>
    </row>
  </sheetData>
  <mergeCells count="7">
    <mergeCell ref="A17:C17"/>
    <mergeCell ref="B8:C8"/>
    <mergeCell ref="B14:C14"/>
    <mergeCell ref="B4:C4"/>
    <mergeCell ref="B11:C11"/>
    <mergeCell ref="B7:C7"/>
    <mergeCell ref="B15:C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C12:AH76"/>
  <sheetViews>
    <sheetView topLeftCell="B2" zoomScale="85" zoomScaleNormal="85" workbookViewId="0">
      <selection activeCell="AG43" sqref="AG43"/>
    </sheetView>
  </sheetViews>
  <sheetFormatPr defaultRowHeight="15" x14ac:dyDescent="0.25"/>
  <cols>
    <col min="20" max="20" width="26.7109375" customWidth="1"/>
    <col min="34" max="34" width="32.5703125" customWidth="1"/>
  </cols>
  <sheetData>
    <row r="12" spans="29:33" ht="15.75" thickBot="1" x14ac:dyDescent="0.3"/>
    <row r="13" spans="29:33" ht="17.25" thickBot="1" x14ac:dyDescent="0.3">
      <c r="AC13" s="8">
        <v>1</v>
      </c>
      <c r="AD13" s="8" t="s">
        <v>15</v>
      </c>
      <c r="AE13" s="8">
        <v>39.4</v>
      </c>
      <c r="AF13" s="2">
        <f>AE13*10.764</f>
        <v>424.10159999999996</v>
      </c>
      <c r="AG13" s="10">
        <v>11</v>
      </c>
    </row>
    <row r="14" spans="29:33" ht="17.25" thickBot="1" x14ac:dyDescent="0.3">
      <c r="AC14" s="9">
        <v>2</v>
      </c>
      <c r="AD14" s="9" t="s">
        <v>15</v>
      </c>
      <c r="AE14" s="9">
        <v>39.630000000000003</v>
      </c>
      <c r="AF14" s="2">
        <f t="shared" ref="AF14:AF16" si="0">AE14*10.764</f>
        <v>426.57731999999999</v>
      </c>
      <c r="AG14" s="11">
        <v>22</v>
      </c>
    </row>
    <row r="15" spans="29:33" ht="17.25" thickBot="1" x14ac:dyDescent="0.3">
      <c r="AC15" s="8">
        <v>3</v>
      </c>
      <c r="AD15" s="8" t="s">
        <v>15</v>
      </c>
      <c r="AE15" s="8">
        <v>42.81</v>
      </c>
      <c r="AF15" s="2">
        <f t="shared" si="0"/>
        <v>460.80684000000002</v>
      </c>
      <c r="AG15" s="10">
        <v>22</v>
      </c>
    </row>
    <row r="16" spans="29:33" ht="17.25" thickBot="1" x14ac:dyDescent="0.3">
      <c r="AC16" s="9">
        <v>4</v>
      </c>
      <c r="AD16" s="9" t="s">
        <v>12</v>
      </c>
      <c r="AE16" s="9">
        <v>74.75</v>
      </c>
      <c r="AF16" s="2">
        <f t="shared" si="0"/>
        <v>804.60899999999992</v>
      </c>
      <c r="AG16" s="11">
        <v>11</v>
      </c>
    </row>
    <row r="17" spans="33:33" x14ac:dyDescent="0.25">
      <c r="AG17" s="3">
        <f>SUM(AG13:AG16)</f>
        <v>66</v>
      </c>
    </row>
    <row r="35" spans="29:33" ht="15.75" thickBot="1" x14ac:dyDescent="0.3"/>
    <row r="36" spans="29:33" ht="17.25" thickBot="1" x14ac:dyDescent="0.3">
      <c r="AC36" s="8">
        <v>1</v>
      </c>
      <c r="AD36" s="8" t="s">
        <v>15</v>
      </c>
      <c r="AE36" s="10">
        <v>39.630000000000003</v>
      </c>
      <c r="AF36" s="2">
        <f t="shared" ref="AF36:AF40" si="1">AE36*10.764</f>
        <v>426.57731999999999</v>
      </c>
      <c r="AG36" s="10">
        <v>4</v>
      </c>
    </row>
    <row r="37" spans="29:33" ht="17.25" thickBot="1" x14ac:dyDescent="0.3">
      <c r="AC37" s="9">
        <v>2</v>
      </c>
      <c r="AD37" s="9" t="s">
        <v>15</v>
      </c>
      <c r="AE37" s="11">
        <v>42.81</v>
      </c>
      <c r="AF37" s="2">
        <f t="shared" si="1"/>
        <v>460.80684000000002</v>
      </c>
      <c r="AG37" s="11">
        <v>4</v>
      </c>
    </row>
    <row r="38" spans="29:33" ht="17.25" thickBot="1" x14ac:dyDescent="0.3">
      <c r="AC38" s="8">
        <v>3</v>
      </c>
      <c r="AD38" s="8" t="s">
        <v>12</v>
      </c>
      <c r="AE38" s="10">
        <v>74.319999999999993</v>
      </c>
      <c r="AF38" s="2">
        <f t="shared" si="1"/>
        <v>799.98047999999983</v>
      </c>
      <c r="AG38" s="10">
        <v>1</v>
      </c>
    </row>
    <row r="39" spans="29:33" ht="17.25" thickBot="1" x14ac:dyDescent="0.3">
      <c r="AC39" s="9">
        <v>4</v>
      </c>
      <c r="AD39" s="9" t="s">
        <v>12</v>
      </c>
      <c r="AE39" s="11">
        <v>74.599999999999994</v>
      </c>
      <c r="AF39" s="2">
        <f t="shared" si="1"/>
        <v>802.99439999999993</v>
      </c>
      <c r="AG39" s="11">
        <v>1</v>
      </c>
    </row>
    <row r="40" spans="29:33" ht="17.25" thickBot="1" x14ac:dyDescent="0.3">
      <c r="AC40" s="8">
        <v>5</v>
      </c>
      <c r="AD40" s="8" t="s">
        <v>12</v>
      </c>
      <c r="AE40" s="10">
        <v>96.31</v>
      </c>
      <c r="AF40" s="2">
        <f t="shared" si="1"/>
        <v>1036.68084</v>
      </c>
      <c r="AG40" s="10">
        <v>1</v>
      </c>
    </row>
    <row r="41" spans="29:33" x14ac:dyDescent="0.25">
      <c r="AG41" s="3">
        <f>SUM(AG36:AG40)</f>
        <v>11</v>
      </c>
    </row>
    <row r="43" spans="29:33" x14ac:dyDescent="0.25">
      <c r="AG43" s="3">
        <f>AG17+AG41</f>
        <v>77</v>
      </c>
    </row>
    <row r="76" spans="34:34" x14ac:dyDescent="0.25">
      <c r="AH76" s="7">
        <v>8668568972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S4:AD36"/>
  <sheetViews>
    <sheetView topLeftCell="E1" workbookViewId="0">
      <selection activeCell="AB29" sqref="AB29"/>
    </sheetView>
  </sheetViews>
  <sheetFormatPr defaultRowHeight="15" x14ac:dyDescent="0.25"/>
  <sheetData>
    <row r="4" spans="20:30" ht="15.75" thickBot="1" x14ac:dyDescent="0.3"/>
    <row r="5" spans="20:30" ht="17.25" thickBot="1" x14ac:dyDescent="0.3">
      <c r="T5">
        <v>1</v>
      </c>
      <c r="U5" t="s">
        <v>16</v>
      </c>
      <c r="V5">
        <v>39.61</v>
      </c>
      <c r="W5" s="2">
        <f>V5*10.764</f>
        <v>426.36203999999998</v>
      </c>
      <c r="Z5" s="8">
        <v>1</v>
      </c>
      <c r="AA5" s="8" t="s">
        <v>15</v>
      </c>
      <c r="AB5" s="8">
        <v>39.4</v>
      </c>
      <c r="AC5" s="2">
        <f>AB5*10.764</f>
        <v>424.10159999999996</v>
      </c>
      <c r="AD5" s="10">
        <v>11</v>
      </c>
    </row>
    <row r="6" spans="20:30" ht="17.25" thickBot="1" x14ac:dyDescent="0.3">
      <c r="T6">
        <v>2</v>
      </c>
      <c r="U6" t="s">
        <v>5</v>
      </c>
      <c r="V6">
        <v>75.52</v>
      </c>
      <c r="W6" s="2">
        <f t="shared" ref="W6:W10" si="0">V6*10.764</f>
        <v>812.89727999999991</v>
      </c>
      <c r="Z6" s="9">
        <v>2</v>
      </c>
      <c r="AA6" s="9" t="s">
        <v>15</v>
      </c>
      <c r="AB6" s="9">
        <v>39.630000000000003</v>
      </c>
      <c r="AC6" s="2">
        <f t="shared" ref="AC6:AC8" si="1">AB6*10.764</f>
        <v>426.57731999999999</v>
      </c>
      <c r="AD6" s="11">
        <v>22</v>
      </c>
    </row>
    <row r="7" spans="20:30" ht="17.25" thickBot="1" x14ac:dyDescent="0.3">
      <c r="T7">
        <v>3</v>
      </c>
      <c r="U7" t="s">
        <v>16</v>
      </c>
      <c r="V7">
        <v>39.630000000000003</v>
      </c>
      <c r="W7" s="2">
        <f t="shared" si="0"/>
        <v>426.57731999999999</v>
      </c>
      <c r="Z7" s="8">
        <v>3</v>
      </c>
      <c r="AA7" s="8" t="s">
        <v>15</v>
      </c>
      <c r="AB7" s="8">
        <v>42.81</v>
      </c>
      <c r="AC7" s="2">
        <f t="shared" si="1"/>
        <v>460.80684000000002</v>
      </c>
      <c r="AD7" s="10">
        <v>22</v>
      </c>
    </row>
    <row r="8" spans="20:30" ht="17.25" thickBot="1" x14ac:dyDescent="0.3">
      <c r="T8">
        <v>4</v>
      </c>
      <c r="U8" t="s">
        <v>16</v>
      </c>
      <c r="V8">
        <v>42.81</v>
      </c>
      <c r="W8" s="2">
        <f t="shared" si="0"/>
        <v>460.80684000000002</v>
      </c>
      <c r="Z8" s="9">
        <v>4</v>
      </c>
      <c r="AA8" s="9" t="s">
        <v>12</v>
      </c>
      <c r="AB8" s="9">
        <v>74.75</v>
      </c>
      <c r="AC8" s="2">
        <f t="shared" si="1"/>
        <v>804.60899999999992</v>
      </c>
      <c r="AD8" s="11">
        <v>11</v>
      </c>
    </row>
    <row r="9" spans="20:30" x14ac:dyDescent="0.25">
      <c r="T9">
        <v>5</v>
      </c>
      <c r="U9" t="s">
        <v>16</v>
      </c>
      <c r="V9">
        <v>42.81</v>
      </c>
      <c r="W9" s="2">
        <f t="shared" si="0"/>
        <v>460.80684000000002</v>
      </c>
      <c r="AD9" s="3">
        <f>SUM(AD5:AD8)</f>
        <v>66</v>
      </c>
    </row>
    <row r="10" spans="20:30" x14ac:dyDescent="0.25">
      <c r="T10">
        <v>6</v>
      </c>
      <c r="U10" t="s">
        <v>16</v>
      </c>
      <c r="V10">
        <v>39.630000000000003</v>
      </c>
      <c r="W10" s="2">
        <f t="shared" si="0"/>
        <v>426.57731999999999</v>
      </c>
    </row>
    <row r="24" spans="19:23" x14ac:dyDescent="0.25">
      <c r="S24" t="s">
        <v>21</v>
      </c>
      <c r="T24">
        <v>1</v>
      </c>
      <c r="U24" t="s">
        <v>5</v>
      </c>
      <c r="V24">
        <v>96.31</v>
      </c>
      <c r="W24" s="2">
        <f t="shared" ref="W24:W29" si="2">V24*10.764</f>
        <v>1036.68084</v>
      </c>
    </row>
    <row r="25" spans="19:23" x14ac:dyDescent="0.25">
      <c r="T25">
        <v>2</v>
      </c>
      <c r="U25">
        <v>0</v>
      </c>
      <c r="V25">
        <v>0</v>
      </c>
      <c r="W25" s="2">
        <f t="shared" si="2"/>
        <v>0</v>
      </c>
    </row>
    <row r="26" spans="19:23" x14ac:dyDescent="0.25">
      <c r="T26">
        <v>3</v>
      </c>
      <c r="U26" t="s">
        <v>16</v>
      </c>
      <c r="V26">
        <v>39.630000000000003</v>
      </c>
      <c r="W26" s="2">
        <f t="shared" si="2"/>
        <v>426.57731999999999</v>
      </c>
    </row>
    <row r="27" spans="19:23" x14ac:dyDescent="0.25">
      <c r="T27">
        <v>4</v>
      </c>
      <c r="U27" t="s">
        <v>16</v>
      </c>
      <c r="V27">
        <v>42.81</v>
      </c>
      <c r="W27" s="2">
        <f t="shared" si="2"/>
        <v>460.80684000000002</v>
      </c>
    </row>
    <row r="28" spans="19:23" x14ac:dyDescent="0.25">
      <c r="T28">
        <v>5</v>
      </c>
      <c r="U28" t="s">
        <v>16</v>
      </c>
      <c r="V28">
        <v>42.81</v>
      </c>
      <c r="W28" s="2">
        <f t="shared" si="2"/>
        <v>460.80684000000002</v>
      </c>
    </row>
    <row r="29" spans="19:23" x14ac:dyDescent="0.25">
      <c r="T29">
        <v>6</v>
      </c>
      <c r="U29" t="s">
        <v>16</v>
      </c>
      <c r="V29">
        <v>39.630000000000003</v>
      </c>
      <c r="W29" s="2">
        <f t="shared" si="2"/>
        <v>426.57731999999999</v>
      </c>
    </row>
    <row r="31" spans="19:23" x14ac:dyDescent="0.25">
      <c r="S31" t="s">
        <v>22</v>
      </c>
      <c r="T31">
        <v>1</v>
      </c>
      <c r="U31" t="s">
        <v>5</v>
      </c>
      <c r="V31">
        <v>74.599999999999994</v>
      </c>
      <c r="W31" s="2">
        <f t="shared" ref="W31:W36" si="3">V31*10.764</f>
        <v>802.99439999999993</v>
      </c>
    </row>
    <row r="32" spans="19:23" x14ac:dyDescent="0.25">
      <c r="T32">
        <v>2</v>
      </c>
      <c r="U32" t="s">
        <v>5</v>
      </c>
      <c r="V32">
        <v>74.33</v>
      </c>
      <c r="W32" s="2">
        <f t="shared" si="3"/>
        <v>800.08811999999989</v>
      </c>
    </row>
    <row r="33" spans="20:23" x14ac:dyDescent="0.25">
      <c r="T33">
        <v>3</v>
      </c>
      <c r="U33" t="s">
        <v>16</v>
      </c>
      <c r="V33">
        <v>39.630000000000003</v>
      </c>
      <c r="W33" s="2">
        <f t="shared" si="3"/>
        <v>426.57731999999999</v>
      </c>
    </row>
    <row r="34" spans="20:23" x14ac:dyDescent="0.25">
      <c r="T34">
        <v>4</v>
      </c>
      <c r="U34" t="s">
        <v>16</v>
      </c>
      <c r="V34">
        <v>42.81</v>
      </c>
      <c r="W34" s="2">
        <f t="shared" si="3"/>
        <v>460.80684000000002</v>
      </c>
    </row>
    <row r="35" spans="20:23" x14ac:dyDescent="0.25">
      <c r="T35">
        <v>5</v>
      </c>
      <c r="U35" t="s">
        <v>16</v>
      </c>
      <c r="V35">
        <v>42.81</v>
      </c>
      <c r="W35" s="2">
        <f t="shared" si="3"/>
        <v>460.80684000000002</v>
      </c>
    </row>
    <row r="36" spans="20:23" x14ac:dyDescent="0.25">
      <c r="T36">
        <v>6</v>
      </c>
      <c r="U36" t="s">
        <v>16</v>
      </c>
      <c r="V36">
        <v>39.630000000000003</v>
      </c>
      <c r="W36" s="2">
        <f t="shared" si="3"/>
        <v>426.57731999999999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A-Wing</vt:lpstr>
      <vt:lpstr>A-Wing (Sale)</vt:lpstr>
      <vt:lpstr>A-Wing (Rehab)</vt:lpstr>
      <vt:lpstr>B-Wing </vt:lpstr>
      <vt:lpstr>B-Wing  (Sale)</vt:lpstr>
      <vt:lpstr>B-Wing  (Rehab)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anil_</cp:lastModifiedBy>
  <cp:lastPrinted>2013-08-31T05:30:46Z</cp:lastPrinted>
  <dcterms:created xsi:type="dcterms:W3CDTF">2013-08-30T08:57:19Z</dcterms:created>
  <dcterms:modified xsi:type="dcterms:W3CDTF">2023-12-16T11:19:43Z</dcterms:modified>
</cp:coreProperties>
</file>