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231D2E90-557D-4F68-B78F-0DCCC8AC832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1" l="1"/>
  <c r="F8" i="1"/>
  <c r="F7" i="1"/>
  <c r="B18" i="1"/>
  <c r="G5" i="1"/>
  <c r="B34" i="1"/>
  <c r="B33" i="1"/>
  <c r="J31" i="1"/>
  <c r="J25" i="1" l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s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<sst xmlns="http://schemas.openxmlformats.org/spreadsheetml/2006/main" count="27" uniqueCount="25">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</sst>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420945</xdr:colOff>
      <xdr:row>45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CB5DA0-E300-B666-1595-222D67947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22545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401893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698C8A-0BB9-34E5-8E62-DBAF1F6D8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03493" cy="8878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192909</xdr:colOff>
      <xdr:row>47</xdr:row>
      <xdr:rowOff>86987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CFDBF7-FA41-7E3E-07A7-026D81890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61709" cy="90404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221148</xdr:colOff>
      <xdr:row>46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E2AC06-ED32-3011-E11B-EE1923952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51548" cy="8811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F16" sqref="F16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19000</v>
      </c>
      <c r="C3" s="33"/>
      <c r="D3" s="30"/>
      <c r="E3" s="10"/>
      <c r="F3" s="5">
        <v>2015</v>
      </c>
      <c r="G3" s="7">
        <v>2023</v>
      </c>
      <c r="H3" s="8">
        <f>G3-F3</f>
        <v>8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2700</v>
      </c>
      <c r="C4" s="33"/>
      <c r="D4" s="30"/>
      <c r="E4" s="10"/>
      <c r="F4" s="9" t="s">
        <v>24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16300</v>
      </c>
      <c r="C5" s="33"/>
      <c r="D5" s="30"/>
      <c r="E5" s="16"/>
      <c r="F5" s="51">
        <v>775</v>
      </c>
      <c r="G5" s="19">
        <f>F5*1.1</f>
        <v>852.50000000000011</v>
      </c>
      <c r="H5" s="22"/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2700</v>
      </c>
      <c r="C6" s="33"/>
      <c r="D6" s="30"/>
      <c r="E6" s="52"/>
      <c r="F6" s="52">
        <f>64.56*10.764</f>
        <v>694.92383999999993</v>
      </c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1"/>
      <c r="E7" s="53"/>
      <c r="F7" s="16">
        <f>8.23*10.764</f>
        <v>88.587720000000004</v>
      </c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60</v>
      </c>
      <c r="C8" s="29"/>
      <c r="D8" s="42"/>
      <c r="E8" s="38"/>
      <c r="F8" s="16">
        <f>SUM(F6:F7)</f>
        <v>783.51155999999992</v>
      </c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0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0</v>
      </c>
      <c r="C12" s="33"/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2700</v>
      </c>
      <c r="C13" s="33"/>
      <c r="D13" s="44"/>
      <c r="E13" s="1"/>
      <c r="F13" s="10"/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16300</v>
      </c>
      <c r="C14" s="33"/>
      <c r="D14" s="30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19000</v>
      </c>
      <c r="C15" s="33"/>
      <c r="D15" s="30"/>
      <c r="E15" s="10"/>
      <c r="F15" s="12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784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14896000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>
        <f>853*B4</f>
        <v>2303100</v>
      </c>
      <c r="C18" s="47"/>
      <c r="D18" s="48"/>
      <c r="E18" s="10"/>
      <c r="F18" s="10"/>
      <c r="G18" s="10"/>
    </row>
    <row r="19" spans="1:15" ht="16.5" x14ac:dyDescent="0.3">
      <c r="A19" s="45" t="s">
        <v>16</v>
      </c>
      <c r="B19" s="49">
        <f>B17*0.03/12</f>
        <v>37240</v>
      </c>
      <c r="C19" s="47"/>
      <c r="D19" s="47"/>
      <c r="E19" s="10"/>
    </row>
    <row r="20" spans="1:15" x14ac:dyDescent="0.25">
      <c r="B20" s="18">
        <v>40000</v>
      </c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0">
        <v>670</v>
      </c>
      <c r="D25" s="51"/>
      <c r="E25" s="51"/>
      <c r="F25" s="51">
        <v>10200000</v>
      </c>
      <c r="G25" s="16">
        <f t="shared" ref="G25:G31" si="0">F25/C25</f>
        <v>15223.880597014926</v>
      </c>
      <c r="H25" s="16" t="e">
        <f>F25/D25</f>
        <v>#DIV/0!</v>
      </c>
      <c r="I25" s="16" t="e">
        <f t="shared" ref="I25:I31" si="1">F25/B25</f>
        <v>#DIV/0!</v>
      </c>
      <c r="J25" s="51">
        <f>B25/C25</f>
        <v>0</v>
      </c>
      <c r="K25" s="26"/>
    </row>
    <row r="26" spans="1:15" ht="17.25" x14ac:dyDescent="0.3">
      <c r="B26" s="50"/>
      <c r="C26" s="50">
        <v>637</v>
      </c>
      <c r="D26" s="51"/>
      <c r="E26" s="51"/>
      <c r="F26" s="51">
        <v>11900000</v>
      </c>
      <c r="G26" s="16">
        <f t="shared" si="0"/>
        <v>18681.31868131868</v>
      </c>
      <c r="H26" s="16" t="e">
        <f>F26/D26</f>
        <v>#DIV/0!</v>
      </c>
      <c r="I26" s="16" t="e">
        <f t="shared" si="1"/>
        <v>#DIV/0!</v>
      </c>
      <c r="J26" s="51">
        <f t="shared" ref="J26:J31" si="2">D26/C26</f>
        <v>0</v>
      </c>
      <c r="K26" s="26"/>
    </row>
    <row r="27" spans="1:15" x14ac:dyDescent="0.25">
      <c r="B27" s="50"/>
      <c r="C27" s="50">
        <v>775</v>
      </c>
      <c r="D27" s="51"/>
      <c r="E27" s="51"/>
      <c r="F27" s="16">
        <v>12000000</v>
      </c>
      <c r="G27" s="16">
        <f t="shared" si="0"/>
        <v>15483.870967741936</v>
      </c>
      <c r="H27" s="16" t="e">
        <f t="shared" ref="H27:H31" si="3">F27/D27</f>
        <v>#DIV/0!</v>
      </c>
      <c r="I27" s="16" t="e">
        <f t="shared" si="1"/>
        <v>#DIV/0!</v>
      </c>
      <c r="J27" s="51">
        <f t="shared" si="2"/>
        <v>0</v>
      </c>
    </row>
    <row r="28" spans="1:15" x14ac:dyDescent="0.25">
      <c r="B28" s="50"/>
      <c r="C28" s="50">
        <v>695</v>
      </c>
      <c r="D28" s="51"/>
      <c r="E28" s="51"/>
      <c r="F28" s="16">
        <v>13300000</v>
      </c>
      <c r="G28" s="16">
        <f t="shared" si="0"/>
        <v>19136.690647482013</v>
      </c>
      <c r="H28" s="16" t="e">
        <f t="shared" si="3"/>
        <v>#DIV/0!</v>
      </c>
      <c r="I28" s="16" t="e">
        <f t="shared" si="1"/>
        <v>#DIV/0!</v>
      </c>
      <c r="J28" s="51">
        <f t="shared" si="2"/>
        <v>0</v>
      </c>
    </row>
    <row r="29" spans="1:15" x14ac:dyDescent="0.25">
      <c r="B29" s="50"/>
      <c r="C29" s="50"/>
      <c r="D29" s="51"/>
      <c r="E29" s="51"/>
      <c r="F29" s="16"/>
      <c r="G29" s="16" t="e">
        <f t="shared" si="0"/>
        <v>#DIV/0!</v>
      </c>
      <c r="H29" s="16" t="e">
        <f t="shared" si="3"/>
        <v>#DIV/0!</v>
      </c>
      <c r="I29" s="16" t="e">
        <f t="shared" si="1"/>
        <v>#DIV/0!</v>
      </c>
      <c r="J29" s="51" t="e">
        <f t="shared" si="2"/>
        <v>#DIV/0!</v>
      </c>
    </row>
    <row r="30" spans="1:15" x14ac:dyDescent="0.25">
      <c r="B30" s="50"/>
      <c r="C30" s="50"/>
      <c r="D30" s="51"/>
      <c r="E30" s="51"/>
      <c r="F30" s="16"/>
      <c r="G30" s="16" t="e">
        <f t="shared" si="0"/>
        <v>#DIV/0!</v>
      </c>
      <c r="H30" s="16" t="e">
        <f t="shared" si="3"/>
        <v>#DIV/0!</v>
      </c>
      <c r="I30" s="16" t="e">
        <f t="shared" si="1"/>
        <v>#DIV/0!</v>
      </c>
      <c r="J30" s="51" t="e">
        <f t="shared" si="2"/>
        <v>#DIV/0!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3"/>
        <v>#DIV/0!</v>
      </c>
      <c r="I31" s="16" t="e">
        <f t="shared" si="1"/>
        <v>#DIV/0!</v>
      </c>
      <c r="J31" s="51" t="e">
        <f t="shared" si="2"/>
        <v>#DIV/0!</v>
      </c>
    </row>
    <row r="32" spans="1:15" x14ac:dyDescent="0.25">
      <c r="B32" s="13" t="s">
        <v>22</v>
      </c>
    </row>
    <row r="33" spans="1:9" x14ac:dyDescent="0.25">
      <c r="B33" s="50">
        <f>97*10.764+13.54*10.764+5.76*10.764</f>
        <v>1251.8531999999998</v>
      </c>
      <c r="C33" s="50">
        <v>11635998</v>
      </c>
      <c r="D33" s="51">
        <f>C33/B33</f>
        <v>9295.0179781463212</v>
      </c>
      <c r="E33" s="51">
        <v>814600</v>
      </c>
      <c r="F33" s="51">
        <v>30000</v>
      </c>
      <c r="G33" s="16">
        <f>F33+E33+C33</f>
        <v>12480598</v>
      </c>
      <c r="H33" s="51">
        <f>G33/B33</f>
        <v>9969.6977249409138</v>
      </c>
      <c r="I33" s="16" t="e">
        <f>G33/A33</f>
        <v>#DIV/0!</v>
      </c>
    </row>
    <row r="34" spans="1:9" x14ac:dyDescent="0.25">
      <c r="B34" s="50">
        <f>97*10.764+5.76*10.764</f>
        <v>1106.1086399999999</v>
      </c>
      <c r="C34" s="50">
        <v>12239006</v>
      </c>
      <c r="D34" s="51">
        <f>C34/B34</f>
        <v>11064.922158098323</v>
      </c>
      <c r="E34" s="51">
        <v>720000</v>
      </c>
      <c r="F34" s="51">
        <v>30000</v>
      </c>
      <c r="G34" s="16">
        <f>F34+E34+C34</f>
        <v>12989006</v>
      </c>
      <c r="H34" s="51">
        <f>G34/B34</f>
        <v>11742.974903441673</v>
      </c>
      <c r="I34" s="16"/>
    </row>
    <row r="35" spans="1:9" x14ac:dyDescent="0.25">
      <c r="B35" s="50"/>
      <c r="C35" s="50"/>
      <c r="D35" s="51" t="e">
        <f>C35/B35</f>
        <v>#DIV/0!</v>
      </c>
      <c r="E35" s="51">
        <v>245000</v>
      </c>
      <c r="F35" s="51">
        <v>30000</v>
      </c>
      <c r="G35" s="16">
        <f>F35+E35+C35</f>
        <v>275000</v>
      </c>
      <c r="H35" s="51" t="e">
        <f>G35/B35</f>
        <v>#DIV/0!</v>
      </c>
      <c r="I35" s="51"/>
    </row>
    <row r="36" spans="1:9" ht="15.75" x14ac:dyDescent="0.25">
      <c r="A36" s="11"/>
      <c r="B36" s="50"/>
      <c r="C36" s="50"/>
      <c r="D36" s="51" t="e">
        <f>C36/B36</f>
        <v>#DIV/0!</v>
      </c>
      <c r="E36" s="51">
        <v>392000</v>
      </c>
      <c r="F36" s="51">
        <v>30000</v>
      </c>
      <c r="G36" s="16">
        <f>F36+E36+C36</f>
        <v>422000</v>
      </c>
      <c r="H36" s="51" t="e">
        <f>G36/B36</f>
        <v>#DIV/0!</v>
      </c>
      <c r="I36" s="51"/>
    </row>
    <row r="37" spans="1:9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9" ht="15.75" x14ac:dyDescent="0.25">
      <c r="A38" s="11"/>
    </row>
    <row r="39" spans="1:9" ht="15.75" x14ac:dyDescent="0.25">
      <c r="A39" s="11"/>
    </row>
    <row r="40" spans="1:9" ht="15.75" x14ac:dyDescent="0.25">
      <c r="A40" s="11"/>
    </row>
    <row r="41" spans="1:9" ht="15.75" x14ac:dyDescent="0.25">
      <c r="A41" s="11"/>
    </row>
    <row r="42" spans="1:9" ht="15.75" x14ac:dyDescent="0.25">
      <c r="A42" s="11"/>
    </row>
    <row r="62" spans="4:6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2023-12-25T07:43:57Z</dcterms:modified>
</cp:coreProperties>
</file>