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Valuation\SBI\RACPC Kalyan\Abhijeet More\"/>
    </mc:Choice>
  </mc:AlternateContent>
  <bookViews>
    <workbookView xWindow="0" yWindow="0" windowWidth="20490" windowHeight="7755" tabRatio="932" activeTab="4"/>
  </bookViews>
  <sheets>
    <sheet name="Depreciation" sheetId="25" r:id="rId1"/>
    <sheet name="Sale plan" sheetId="24" r:id="rId2"/>
    <sheet name="Calculation" sheetId="23" r:id="rId3"/>
    <sheet name="20-20" sheetId="4" r:id="rId4"/>
    <sheet name="MB" sheetId="37" r:id="rId5"/>
    <sheet name="Sheet1" sheetId="13" r:id="rId6"/>
    <sheet name="Sheet2" sheetId="30" r:id="rId7"/>
    <sheet name="Sheet3" sheetId="31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37" l="1"/>
  <c r="L19" i="37"/>
  <c r="L17" i="37"/>
  <c r="L18" i="37"/>
  <c r="L16" i="37"/>
  <c r="K14" i="37"/>
  <c r="M5" i="37"/>
  <c r="M6" i="37"/>
  <c r="M11" i="37" s="1"/>
  <c r="M7" i="37"/>
  <c r="M8" i="37"/>
  <c r="M9" i="37"/>
  <c r="M10" i="37"/>
  <c r="M4" i="37"/>
  <c r="H8" i="37"/>
  <c r="H5" i="37"/>
  <c r="H6" i="37"/>
  <c r="H7" i="37"/>
  <c r="H4" i="37"/>
  <c r="C20" i="23" l="1"/>
  <c r="P9" i="4"/>
  <c r="Q9" i="4" s="1"/>
  <c r="P8" i="4"/>
  <c r="Q8" i="4" s="1"/>
  <c r="P7" i="4"/>
  <c r="Q7" i="4" s="1"/>
  <c r="P6" i="4"/>
  <c r="Q6" i="4" s="1"/>
  <c r="P5" i="4"/>
  <c r="Q5" i="4" s="1"/>
  <c r="P4" i="4"/>
  <c r="Q4" i="4" s="1"/>
  <c r="Q3" i="4"/>
  <c r="Q2" i="4"/>
  <c r="C14" i="25" l="1"/>
  <c r="P12" i="4"/>
  <c r="Q12" i="4" s="1"/>
  <c r="P11" i="4"/>
  <c r="Q11" i="4" s="1"/>
  <c r="P10" i="4"/>
  <c r="Q10" i="4" s="1"/>
  <c r="N8" i="24"/>
  <c r="N7" i="24"/>
  <c r="N6" i="24"/>
  <c r="N5" i="24"/>
  <c r="I23" i="4" l="1"/>
  <c r="O29" i="24"/>
  <c r="C15" i="25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E5" i="25"/>
  <c r="P19" i="4" l="1"/>
  <c r="Q19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B11" i="4"/>
  <c r="C11" i="4" s="1"/>
  <c r="D11" i="4" s="1"/>
  <c r="B12" i="4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5" i="23" l="1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/>
  <c r="H16" i="4" s="1"/>
  <c r="D17" i="4" l="1"/>
  <c r="H17" i="4" s="1"/>
</calcChain>
</file>

<file path=xl/sharedStrings.xml><?xml version="1.0" encoding="utf-8"?>
<sst xmlns="http://schemas.openxmlformats.org/spreadsheetml/2006/main" count="147" uniqueCount="113">
  <si>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</si>
  <si>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</si>
  <si>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</si>
  <si>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</si>
  <si>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</si>
  <si>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</si>
  <si>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</si>
  <si>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</si>
  <si>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</si>
  <si>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</si>
  <si>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</si>
  <si>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</si>
  <si>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</si>
  <si>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</si>
  <si>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</si>
  <si>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</si>
  <si>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</si>
  <si>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</si>
  <si>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</si>
  <si>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</si>
  <si>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</si>
  <si>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</si>
  <si>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</si>
  <si>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</si>
  <si>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</si>
  <si>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</si>
  <si>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</si>
  <si>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</si>
  <si>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</si>
  <si>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</si>
  <si>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</si>
  <si>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</si>
  <si>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</si>
  <si>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</si>
  <si>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</si>
  <si>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</si>
  <si>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</si>
  <si>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</si>
  <si>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</si>
  <si>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</si>
  <si>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</si>
  <si>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</si>
  <si>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</si>
  <si>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</si>
  <si>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</si>
  <si>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</si>
  <si>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</si>
  <si>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</si>
  <si>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</si>
  <si>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</si>
  <si>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</si>
  <si>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</si>
  <si>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</si>
  <si>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</si>
  <si>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</si>
  <si>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</si>
  <si>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</si>
  <si>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</si>
  <si>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</si>
  <si>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</si>
  <si>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</si>
  <si>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</si>
  <si>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</si>
  <si>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</si>
  <si>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</si>
  <si>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</si>
  <si>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</si>
  <si>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</si>
  <si>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</si>
  <si>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</si>
  <si>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</si>
  <si>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</si>
  <si>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</si>
  <si>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</si>
  <si>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</si>
  <si>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</si>
  <si>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</si>
  <si>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</si>
  <si>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</si>
  <si>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</si>
  <si>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</si>
  <si>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</si>
  <si>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</si>
  <si>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</si>
  <si>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</si>
  <si>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</si>
  <si>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</si>
  <si>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</si>
  <si>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</si>
  <si>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</si>
  <si>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</si>
  <si>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</si>
  <si>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</si>
  <si>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</si>
  <si>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</si>
  <si>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</si>
  <si>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</si>
  <si>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</si>
  <si>
    <t>Ground floor</t>
  </si>
  <si>
    <t>Hall</t>
  </si>
  <si>
    <t xml:space="preserve">kitchen </t>
  </si>
  <si>
    <t>passage</t>
  </si>
  <si>
    <t>1st floor</t>
  </si>
  <si>
    <t>wc</t>
  </si>
  <si>
    <t>bed 1</t>
  </si>
  <si>
    <t>bed 2</t>
  </si>
  <si>
    <t>bed 3</t>
  </si>
  <si>
    <t>staircase</t>
  </si>
  <si>
    <t>balcony</t>
  </si>
  <si>
    <t>front open space area</t>
  </si>
  <si>
    <t>back open space area</t>
  </si>
  <si>
    <t>right side space area</t>
  </si>
  <si>
    <t>TOTAL CARPET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</si>
</sst>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" fillId="0" borderId="0" xfId="0" applyFont="1" applyFill="1"/>
    <xf numFmtId="0" fontId="0" fillId="0" borderId="0" xfId="0" applyFill="1"/>
    <xf numFmtId="165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8" xfId="0" applyBorder="1" applyAlignment="1">
      <alignment horizontal="center"/>
    </xf>
    <xf numFmtId="0" fontId="2" fillId="2" borderId="8" xfId="0" applyFont="1" applyFill="1" applyBorder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11</xdr:row>
      <xdr:rowOff>0</xdr:rowOff>
    </xdr:from>
    <xdr:to>
      <xdr:col>18</xdr:col>
      <xdr:colOff>57150</xdr:colOff>
      <xdr:row>11</xdr:row>
      <xdr:rowOff>28575</xdr:rowOff>
    </xdr:to>
    <xdr:cxnSp macro="">
      <xdr:nvCxnSpPr>
        <xdr:cNvPr id="3" name="Straight Connector 2"/>
        <xdr:cNvCxnSpPr/>
      </xdr:nvCxnSpPr>
      <xdr:spPr>
        <a:xfrm flipV="1">
          <a:off x="571500" y="2095500"/>
          <a:ext cx="10458450" cy="285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461282</xdr:colOff>
      <xdr:row>2</xdr:row>
      <xdr:rowOff>81643</xdr:rowOff>
    </xdr:from>
    <xdr:to>
      <xdr:col>15</xdr:col>
      <xdr:colOff>480332</xdr:colOff>
      <xdr:row>20</xdr:row>
      <xdr:rowOff>110218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2889" y="462643"/>
          <a:ext cx="6142264" cy="34575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41299</xdr:colOff>
      <xdr:row>0</xdr:row>
      <xdr:rowOff>80303</xdr:rowOff>
    </xdr:from>
    <xdr:to>
      <xdr:col>17</xdr:col>
      <xdr:colOff>41299</xdr:colOff>
      <xdr:row>19</xdr:row>
      <xdr:rowOff>175553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1690" y="80303"/>
          <a:ext cx="6129131" cy="37147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E16" sqref="E16"/>
    </sheetView>
  </sheetViews>
  <sheetFormatPr defaultRowHeight="15"/>
  <cols>
    <col min="1" max="1" width="10.5703125" customWidth="1"/>
    <col min="2" max="2" width="42.42578125" bestFit="1" customWidth="1"/>
    <col min="3" max="3" width="15.7109375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33635</v>
      </c>
      <c r="F2" s="71"/>
      <c r="G2" s="118" t="s">
        <v>76</v>
      </c>
      <c r="H2" s="119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31600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31600</v>
      </c>
      <c r="D5" s="56" t="s">
        <v>61</v>
      </c>
      <c r="E5" s="57">
        <f>ROUND(C5/10.764,0)</f>
        <v>2936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8700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22900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22900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31600</v>
      </c>
      <c r="D10" s="56" t="s">
        <v>61</v>
      </c>
      <c r="E10" s="57">
        <f>ROUND(C10/10.764,0)</f>
        <v>2936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2023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2023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60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117"/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20"/>
      <c r="L1" s="120"/>
      <c r="M1" s="120"/>
      <c r="N1" s="120"/>
      <c r="O1" s="120"/>
      <c r="P1" s="120"/>
      <c r="Q1" s="120"/>
      <c r="R1" s="120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zoomScale="85" zoomScaleNormal="85" workbookViewId="0">
      <selection activeCell="H10" sqref="H1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D2" s="17"/>
      <c r="F2" s="74"/>
      <c r="G2" s="74"/>
    </row>
    <row r="3" spans="1:9">
      <c r="A3" s="15" t="s">
        <v>13</v>
      </c>
      <c r="B3" s="18"/>
      <c r="C3" s="19">
        <v>5700</v>
      </c>
      <c r="D3" s="20" t="s">
        <v>97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3700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3700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5700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94</v>
      </c>
      <c r="B18" s="7"/>
      <c r="C18" s="72">
        <v>881</v>
      </c>
      <c r="D18" s="72"/>
      <c r="E18" s="73"/>
      <c r="F18" s="74"/>
      <c r="G18" s="74"/>
    </row>
    <row r="19" spans="1:7">
      <c r="A19" s="15"/>
      <c r="B19" s="6"/>
      <c r="C19" s="29">
        <f>C18*C16</f>
        <v>5021700</v>
      </c>
      <c r="D19" s="74" t="s">
        <v>68</v>
      </c>
      <c r="E19" s="29"/>
      <c r="F19" s="74"/>
      <c r="G19" s="74"/>
    </row>
    <row r="20" spans="1:7">
      <c r="A20" s="15"/>
      <c r="C20" s="30">
        <f>C19*100%</f>
        <v>5021700</v>
      </c>
      <c r="D20" s="74" t="s">
        <v>24</v>
      </c>
      <c r="E20" s="30"/>
      <c r="F20" s="74"/>
      <c r="G20" s="74"/>
    </row>
    <row r="21" spans="1:7">
      <c r="A21" s="15"/>
      <c r="C21" s="30">
        <f>C19*80%</f>
        <v>4017360</v>
      </c>
      <c r="D21" s="74" t="s">
        <v>25</v>
      </c>
      <c r="E21" s="30"/>
      <c r="F21" s="74"/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1762000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10461.875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C1" zoomScale="70" zoomScaleNormal="70" workbookViewId="0">
      <selection activeCell="Q23" sqref="Q2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1</v>
      </c>
      <c r="B2" s="4">
        <f t="shared" ref="B2:B15" si="1">Q2</f>
        <v>1166.6666666666667</v>
      </c>
      <c r="C2" s="4">
        <f t="shared" ref="C2:C15" si="2">B2*1.2</f>
        <v>1400</v>
      </c>
      <c r="D2" s="4">
        <f t="shared" ref="D2:D15" si="3">C2*1.2</f>
        <v>1680</v>
      </c>
      <c r="E2" s="5">
        <f t="shared" ref="E2:E15" si="4">R2</f>
        <v>7500000</v>
      </c>
      <c r="F2" s="115">
        <f t="shared" ref="F2:F15" si="5">ROUND((E2/B2),0)</f>
        <v>6429</v>
      </c>
      <c r="G2" s="115">
        <f t="shared" ref="G2:G15" si="6">ROUND((E2/C2),0)</f>
        <v>5357</v>
      </c>
      <c r="H2" s="115">
        <f t="shared" ref="H2:H15" si="7">ROUND((E2/D2),0)</f>
        <v>4464</v>
      </c>
      <c r="I2" s="115">
        <f t="shared" ref="I2:I15" si="8">T2</f>
        <v>0</v>
      </c>
      <c r="J2" s="115">
        <f t="shared" ref="J2:J15" si="9">U2</f>
        <v>0</v>
      </c>
      <c r="K2" s="116"/>
      <c r="L2" s="116"/>
      <c r="M2" s="116"/>
      <c r="N2" s="116">
        <v>1</v>
      </c>
      <c r="O2" s="71">
        <v>0</v>
      </c>
      <c r="P2" s="71">
        <v>1400</v>
      </c>
      <c r="Q2" s="71">
        <f t="shared" ref="Q2:Q9" si="10">P2/1.2</f>
        <v>1166.6666666666667</v>
      </c>
      <c r="R2" s="2">
        <v>7500000</v>
      </c>
      <c r="S2" s="2"/>
      <c r="T2" s="2"/>
      <c r="AA2" s="65"/>
    </row>
    <row r="3" spans="1:35">
      <c r="A3" s="4">
        <f t="shared" si="0"/>
        <v>2</v>
      </c>
      <c r="B3" s="4">
        <f t="shared" si="1"/>
        <v>768.33333333333337</v>
      </c>
      <c r="C3" s="4">
        <f t="shared" si="2"/>
        <v>922</v>
      </c>
      <c r="D3" s="4">
        <f t="shared" si="3"/>
        <v>1106.3999999999999</v>
      </c>
      <c r="E3" s="5">
        <f t="shared" si="4"/>
        <v>3700000</v>
      </c>
      <c r="F3" s="115">
        <f t="shared" si="5"/>
        <v>4816</v>
      </c>
      <c r="G3" s="115">
        <f t="shared" si="6"/>
        <v>4013</v>
      </c>
      <c r="H3" s="115">
        <f t="shared" si="7"/>
        <v>3344</v>
      </c>
      <c r="I3" s="115">
        <f t="shared" si="8"/>
        <v>0</v>
      </c>
      <c r="J3" s="115">
        <f t="shared" si="9"/>
        <v>0</v>
      </c>
      <c r="K3" s="116"/>
      <c r="L3" s="116"/>
      <c r="M3" s="116"/>
      <c r="N3" s="116">
        <v>2</v>
      </c>
      <c r="O3" s="71">
        <v>0</v>
      </c>
      <c r="P3" s="71">
        <v>922</v>
      </c>
      <c r="Q3" s="71">
        <f t="shared" si="10"/>
        <v>768.33333333333337</v>
      </c>
      <c r="R3" s="2">
        <v>3700000</v>
      </c>
      <c r="S3" s="2"/>
      <c r="T3" s="2"/>
      <c r="AE3" s="65"/>
    </row>
    <row r="4" spans="1:35">
      <c r="A4" s="4">
        <f t="shared" si="0"/>
        <v>3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115" t="e">
        <f t="shared" si="5"/>
        <v>#DIV/0!</v>
      </c>
      <c r="G4" s="115" t="e">
        <f t="shared" si="6"/>
        <v>#DIV/0!</v>
      </c>
      <c r="H4" s="115" t="e">
        <f t="shared" si="7"/>
        <v>#DIV/0!</v>
      </c>
      <c r="I4" s="115">
        <f t="shared" si="8"/>
        <v>0</v>
      </c>
      <c r="J4" s="115">
        <f t="shared" si="9"/>
        <v>0</v>
      </c>
      <c r="K4" s="116"/>
      <c r="L4" s="116"/>
      <c r="M4" s="116"/>
      <c r="N4" s="116">
        <v>3</v>
      </c>
      <c r="O4" s="71">
        <v>0</v>
      </c>
      <c r="P4" s="71">
        <f t="shared" ref="P4:P6" si="11">O4/1.2</f>
        <v>0</v>
      </c>
      <c r="Q4" s="71">
        <f t="shared" si="10"/>
        <v>0</v>
      </c>
      <c r="R4" s="2">
        <v>0</v>
      </c>
      <c r="S4" s="2"/>
      <c r="T4" s="2"/>
    </row>
    <row r="5" spans="1:35">
      <c r="A5" s="4">
        <f t="shared" si="0"/>
        <v>4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115" t="e">
        <f t="shared" si="5"/>
        <v>#DIV/0!</v>
      </c>
      <c r="G5" s="115" t="e">
        <f t="shared" si="6"/>
        <v>#DIV/0!</v>
      </c>
      <c r="H5" s="115" t="e">
        <f t="shared" si="7"/>
        <v>#DIV/0!</v>
      </c>
      <c r="I5" s="115">
        <f t="shared" si="8"/>
        <v>0</v>
      </c>
      <c r="J5" s="115">
        <f t="shared" si="9"/>
        <v>0</v>
      </c>
      <c r="K5" s="116"/>
      <c r="L5" s="116"/>
      <c r="M5" s="116"/>
      <c r="N5" s="116">
        <v>4</v>
      </c>
      <c r="O5" s="71">
        <v>0</v>
      </c>
      <c r="P5" s="71">
        <f t="shared" si="11"/>
        <v>0</v>
      </c>
      <c r="Q5" s="71">
        <f t="shared" si="10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115" t="e">
        <f t="shared" si="5"/>
        <v>#DIV/0!</v>
      </c>
      <c r="G6" s="115" t="e">
        <f t="shared" si="6"/>
        <v>#DIV/0!</v>
      </c>
      <c r="H6" s="115" t="e">
        <f t="shared" si="7"/>
        <v>#DIV/0!</v>
      </c>
      <c r="I6" s="115">
        <f t="shared" si="8"/>
        <v>0</v>
      </c>
      <c r="J6" s="115">
        <f t="shared" si="9"/>
        <v>0</v>
      </c>
      <c r="K6" s="116"/>
      <c r="L6" s="116"/>
      <c r="M6" s="116"/>
      <c r="N6" s="116"/>
      <c r="O6" s="71">
        <v>0</v>
      </c>
      <c r="P6" s="71">
        <f t="shared" si="11"/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1">
        <v>0</v>
      </c>
      <c r="P7" s="71">
        <f>O7/1.2</f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1">
        <v>0</v>
      </c>
      <c r="P8" s="71">
        <f t="shared" ref="P8:P9" si="12">O8/1.2</f>
        <v>0</v>
      </c>
      <c r="Q8" s="71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1">
        <v>0</v>
      </c>
      <c r="P9" s="71">
        <f t="shared" si="12"/>
        <v>0</v>
      </c>
      <c r="Q9" s="71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1">
        <v>0</v>
      </c>
      <c r="P10" s="71">
        <f t="shared" ref="P10:P11" si="13">O10/1.2</f>
        <v>0</v>
      </c>
      <c r="Q10" s="71">
        <f t="shared" ref="Q10:Q12" si="14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 s="71">
        <v>0</v>
      </c>
      <c r="P11" s="71">
        <f t="shared" si="13"/>
        <v>0</v>
      </c>
      <c r="Q11" s="71">
        <f t="shared" si="14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 s="71">
        <v>0</v>
      </c>
      <c r="P12" s="71">
        <f>O12/1.2</f>
        <v>0</v>
      </c>
      <c r="Q12" s="71">
        <f t="shared" si="14"/>
        <v>0</v>
      </c>
      <c r="R12" s="2">
        <v>0</v>
      </c>
      <c r="S12" s="2"/>
      <c r="V12" s="68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15">O13/1.2</f>
        <v>0</v>
      </c>
      <c r="Q13">
        <f t="shared" ref="Q13" si="16">P13/1.2</f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17">O14/1.2</f>
        <v>0</v>
      </c>
      <c r="Q14">
        <f t="shared" ref="Q14:Q15" si="18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17"/>
        <v>0</v>
      </c>
      <c r="Q15">
        <f t="shared" si="18"/>
        <v>0</v>
      </c>
      <c r="R15" s="2">
        <v>0</v>
      </c>
      <c r="S15" s="2"/>
    </row>
    <row r="16" spans="1:35">
      <c r="A16" s="4">
        <f t="shared" ref="A16:A19" si="19">N16</f>
        <v>0</v>
      </c>
      <c r="B16" s="4">
        <f t="shared" ref="B16:B19" si="20">Q16</f>
        <v>0</v>
      </c>
      <c r="C16" s="4">
        <f t="shared" ref="C16:C19" si="21">B16*1.2</f>
        <v>0</v>
      </c>
      <c r="D16" s="4">
        <f t="shared" ref="D16:D19" si="22">C16*1.2</f>
        <v>0</v>
      </c>
      <c r="E16" s="5">
        <f t="shared" ref="E16:E19" si="23">R16</f>
        <v>0</v>
      </c>
      <c r="F16" s="4" t="e">
        <f t="shared" ref="F16:F19" si="24">ROUND((E16/B16),0)</f>
        <v>#DIV/0!</v>
      </c>
      <c r="G16" s="4" t="e">
        <f t="shared" ref="G16:G19" si="25">ROUND((E16/C16),0)</f>
        <v>#DIV/0!</v>
      </c>
      <c r="H16" s="4" t="e">
        <f t="shared" ref="H16:H19" si="26">ROUND((E16/D16),0)</f>
        <v>#DIV/0!</v>
      </c>
      <c r="I16" s="4">
        <f t="shared" ref="I16:J19" si="27">T16</f>
        <v>0</v>
      </c>
      <c r="J16" s="4">
        <f t="shared" si="27"/>
        <v>0</v>
      </c>
      <c r="O16">
        <v>0</v>
      </c>
      <c r="P16">
        <f t="shared" ref="P16:P17" si="28">O16/1.2</f>
        <v>0</v>
      </c>
      <c r="Q16">
        <f t="shared" ref="Q16:Q18" si="29">P16/1.2</f>
        <v>0</v>
      </c>
      <c r="R16" s="2">
        <v>0</v>
      </c>
      <c r="S16" s="2"/>
    </row>
    <row r="17" spans="1:19">
      <c r="A17" s="4">
        <f t="shared" si="19"/>
        <v>0</v>
      </c>
      <c r="B17" s="4">
        <f t="shared" si="20"/>
        <v>0</v>
      </c>
      <c r="C17" s="4">
        <f t="shared" si="21"/>
        <v>0</v>
      </c>
      <c r="D17" s="4">
        <f t="shared" si="22"/>
        <v>0</v>
      </c>
      <c r="E17" s="5">
        <f t="shared" si="23"/>
        <v>0</v>
      </c>
      <c r="F17" s="4" t="e">
        <f t="shared" si="24"/>
        <v>#DIV/0!</v>
      </c>
      <c r="G17" s="4" t="e">
        <f t="shared" si="25"/>
        <v>#DIV/0!</v>
      </c>
      <c r="H17" s="4" t="e">
        <f t="shared" si="26"/>
        <v>#DIV/0!</v>
      </c>
      <c r="I17" s="4">
        <f t="shared" si="27"/>
        <v>0</v>
      </c>
      <c r="J17" s="4">
        <f t="shared" si="27"/>
        <v>0</v>
      </c>
      <c r="O17">
        <v>0</v>
      </c>
      <c r="P17">
        <f t="shared" si="28"/>
        <v>0</v>
      </c>
      <c r="Q17">
        <f t="shared" si="29"/>
        <v>0</v>
      </c>
      <c r="R17" s="2">
        <v>0</v>
      </c>
      <c r="S17" s="2"/>
    </row>
    <row r="18" spans="1:19">
      <c r="A18" s="4">
        <f t="shared" si="19"/>
        <v>0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si="24"/>
        <v>#DIV/0!</v>
      </c>
      <c r="G18" s="4" t="e">
        <f t="shared" si="25"/>
        <v>#DIV/0!</v>
      </c>
      <c r="H18" s="4" t="e">
        <f t="shared" si="26"/>
        <v>#DIV/0!</v>
      </c>
      <c r="I18" s="4">
        <f t="shared" si="27"/>
        <v>0</v>
      </c>
      <c r="J18" s="4">
        <f t="shared" si="27"/>
        <v>0</v>
      </c>
      <c r="O18">
        <v>0</v>
      </c>
      <c r="P18">
        <f>O18/1.2</f>
        <v>0</v>
      </c>
      <c r="Q18">
        <f t="shared" si="29"/>
        <v>0</v>
      </c>
      <c r="R18" s="2">
        <v>0</v>
      </c>
      <c r="S18" s="2"/>
    </row>
    <row r="19" spans="1:19">
      <c r="A19" s="4">
        <f t="shared" si="19"/>
        <v>0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24"/>
        <v>#DIV/0!</v>
      </c>
      <c r="G19" s="4" t="e">
        <f t="shared" si="25"/>
        <v>#DIV/0!</v>
      </c>
      <c r="H19" s="4" t="e">
        <f t="shared" si="26"/>
        <v>#DIV/0!</v>
      </c>
      <c r="I19" s="4">
        <f t="shared" si="27"/>
        <v>0</v>
      </c>
      <c r="J19" s="4">
        <f t="shared" si="27"/>
        <v>0</v>
      </c>
      <c r="O19" s="71">
        <v>0</v>
      </c>
      <c r="P19" s="71">
        <f>O19/1.2</f>
        <v>0</v>
      </c>
      <c r="Q19" s="71">
        <f t="shared" ref="Q19" si="30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Q19"/>
  <sheetViews>
    <sheetView tabSelected="1" zoomScaleNormal="100" workbookViewId="0">
      <selection activeCell="Q14" sqref="Q14"/>
    </sheetView>
  </sheetViews>
  <sheetFormatPr defaultRowHeight="15"/>
  <sheetData>
    <row r="2" spans="5:17">
      <c r="G2" s="122" t="s">
        <v>98</v>
      </c>
      <c r="H2" s="122"/>
      <c r="K2" s="122" t="s">
        <v>102</v>
      </c>
      <c r="L2" s="122"/>
    </row>
    <row r="4" spans="5:17">
      <c r="E4" t="s">
        <v>99</v>
      </c>
      <c r="F4">
        <v>22</v>
      </c>
      <c r="G4">
        <v>9.8000000000000007</v>
      </c>
      <c r="H4">
        <f>G4*F4</f>
        <v>215.60000000000002</v>
      </c>
      <c r="J4" t="s">
        <v>104</v>
      </c>
      <c r="K4">
        <v>8.5</v>
      </c>
      <c r="L4">
        <v>9.6</v>
      </c>
      <c r="M4">
        <f>L4*K4</f>
        <v>81.599999999999994</v>
      </c>
    </row>
    <row r="5" spans="5:17">
      <c r="E5" t="s">
        <v>100</v>
      </c>
      <c r="F5">
        <v>11.1</v>
      </c>
      <c r="G5">
        <v>9.6</v>
      </c>
      <c r="H5" s="71">
        <f t="shared" ref="H5:H7" si="0">G5*F5</f>
        <v>106.55999999999999</v>
      </c>
      <c r="J5" s="71" t="s">
        <v>105</v>
      </c>
      <c r="K5">
        <v>14.4</v>
      </c>
      <c r="L5">
        <v>9.1</v>
      </c>
      <c r="M5" s="71">
        <f t="shared" ref="M5:M10" si="1">L5*K5</f>
        <v>131.04</v>
      </c>
    </row>
    <row r="6" spans="5:17">
      <c r="E6" t="s">
        <v>103</v>
      </c>
      <c r="F6">
        <v>7.7</v>
      </c>
      <c r="G6">
        <v>4.4000000000000004</v>
      </c>
      <c r="H6" s="71">
        <f t="shared" si="0"/>
        <v>33.880000000000003</v>
      </c>
      <c r="J6" s="71" t="s">
        <v>106</v>
      </c>
      <c r="K6">
        <v>10.3</v>
      </c>
      <c r="L6">
        <v>10.3</v>
      </c>
      <c r="M6" s="71">
        <f t="shared" si="1"/>
        <v>106.09000000000002</v>
      </c>
    </row>
    <row r="7" spans="5:17">
      <c r="E7" t="s">
        <v>101</v>
      </c>
      <c r="F7">
        <v>5</v>
      </c>
      <c r="G7">
        <v>3.3</v>
      </c>
      <c r="H7" s="71">
        <f t="shared" si="0"/>
        <v>16.5</v>
      </c>
      <c r="J7" s="71" t="s">
        <v>103</v>
      </c>
      <c r="K7">
        <v>5.2</v>
      </c>
      <c r="L7">
        <v>6.6</v>
      </c>
      <c r="M7" s="71">
        <f t="shared" si="1"/>
        <v>34.32</v>
      </c>
    </row>
    <row r="8" spans="5:17">
      <c r="H8" s="7">
        <f>SUM(H4:H7)</f>
        <v>372.54</v>
      </c>
      <c r="J8" t="s">
        <v>103</v>
      </c>
      <c r="K8">
        <v>6</v>
      </c>
      <c r="L8">
        <v>4</v>
      </c>
      <c r="M8" s="71">
        <f t="shared" si="1"/>
        <v>24</v>
      </c>
    </row>
    <row r="9" spans="5:17">
      <c r="J9" t="s">
        <v>101</v>
      </c>
      <c r="K9">
        <v>10.3</v>
      </c>
      <c r="L9">
        <v>3.8</v>
      </c>
      <c r="M9" s="71">
        <f t="shared" si="1"/>
        <v>39.14</v>
      </c>
    </row>
    <row r="10" spans="5:17">
      <c r="J10" t="s">
        <v>107</v>
      </c>
      <c r="K10">
        <v>6</v>
      </c>
      <c r="L10">
        <v>4</v>
      </c>
      <c r="M10" s="71">
        <f t="shared" si="1"/>
        <v>24</v>
      </c>
    </row>
    <row r="11" spans="5:17">
      <c r="M11" s="7">
        <f>SUM(M4:M10)</f>
        <v>440.19</v>
      </c>
      <c r="O11" s="123" t="s">
        <v>112</v>
      </c>
      <c r="P11" s="123"/>
      <c r="Q11" s="124">
        <f>M11+H8</f>
        <v>812.73</v>
      </c>
    </row>
    <row r="14" spans="5:17">
      <c r="H14" t="s">
        <v>108</v>
      </c>
      <c r="I14">
        <v>10.199999999999999</v>
      </c>
      <c r="J14">
        <v>4.3</v>
      </c>
      <c r="K14" s="7">
        <f>J14*I14</f>
        <v>43.859999999999992</v>
      </c>
    </row>
    <row r="16" spans="5:17">
      <c r="G16" s="121" t="s">
        <v>109</v>
      </c>
      <c r="H16" s="121"/>
      <c r="I16" s="121"/>
      <c r="J16">
        <v>17.100000000000001</v>
      </c>
      <c r="K16">
        <v>7.2</v>
      </c>
      <c r="L16">
        <f>K16*J16</f>
        <v>123.12000000000002</v>
      </c>
    </row>
    <row r="17" spans="7:12">
      <c r="G17" s="121" t="s">
        <v>110</v>
      </c>
      <c r="H17" s="121"/>
      <c r="I17" s="121"/>
      <c r="J17">
        <v>11.2</v>
      </c>
      <c r="K17">
        <v>4.5999999999999996</v>
      </c>
      <c r="L17" s="71">
        <f t="shared" ref="L17:L18" si="2">K17*J17</f>
        <v>51.519999999999996</v>
      </c>
    </row>
    <row r="18" spans="7:12">
      <c r="G18" s="121" t="s">
        <v>111</v>
      </c>
      <c r="H18" s="121"/>
      <c r="I18" s="121"/>
      <c r="J18">
        <v>40.299999999999997</v>
      </c>
      <c r="K18">
        <v>8.3000000000000007</v>
      </c>
      <c r="L18" s="71">
        <f t="shared" si="2"/>
        <v>334.49</v>
      </c>
    </row>
    <row r="19" spans="7:12">
      <c r="L19" s="7">
        <f>SUM(L16:L18)</f>
        <v>509.13</v>
      </c>
    </row>
  </sheetData>
  <mergeCells count="6">
    <mergeCell ref="G2:H2"/>
    <mergeCell ref="K2:L2"/>
    <mergeCell ref="G16:I16"/>
    <mergeCell ref="G17:I17"/>
    <mergeCell ref="G18:I18"/>
    <mergeCell ref="O11:P1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C3" zoomScale="130" zoomScaleNormal="130" workbookViewId="0">
      <selection activeCell="G4" sqref="G4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2" zoomScale="115" zoomScaleNormal="115" workbookViewId="0">
      <selection activeCell="U5" sqref="U5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MB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2023-12-12T05:13:38Z</dcterms:modified>
</cp:coreProperties>
</file>