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S Impex\11.12.2023\Nisha Mehta - 402 - Ruchita tower\"/>
    </mc:Choice>
  </mc:AlternateContent>
  <xr:revisionPtr revIDLastSave="0" documentId="13_ncr:1_{AB5780EC-A365-4194-B9DB-D6AB518EF8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J25" i="4" l="1"/>
  <c r="P8" i="4"/>
  <c r="P7" i="4"/>
  <c r="I27" i="4" l="1"/>
  <c r="P14" i="4"/>
  <c r="Q14" i="4" s="1"/>
  <c r="P13" i="4"/>
  <c r="Q13" i="4" s="1"/>
  <c r="P12" i="4"/>
  <c r="Q12" i="4" s="1"/>
  <c r="P11" i="4"/>
  <c r="Q11" i="4" s="1"/>
  <c r="P10" i="4"/>
  <c r="Q10" i="4" s="1"/>
  <c r="P9" i="4"/>
  <c r="Q8" i="4"/>
  <c r="Q7" i="4"/>
  <c r="P6" i="4"/>
  <c r="P5" i="4"/>
  <c r="P4" i="4"/>
  <c r="P3" i="4"/>
  <c r="P2" i="4"/>
  <c r="P20" i="4" l="1"/>
  <c r="J20" i="4"/>
  <c r="I20" i="4"/>
  <c r="E20" i="4"/>
  <c r="A20" i="4"/>
  <c r="P19" i="4"/>
  <c r="J19" i="4"/>
  <c r="I19" i="4"/>
  <c r="E19" i="4"/>
  <c r="A19" i="4"/>
  <c r="P18" i="4"/>
  <c r="J18" i="4"/>
  <c r="I18" i="4"/>
  <c r="E18" i="4"/>
  <c r="A18" i="4"/>
  <c r="P17" i="4"/>
  <c r="J17" i="4"/>
  <c r="I17" i="4"/>
  <c r="E17" i="4"/>
  <c r="A17" i="4"/>
  <c r="P16" i="4"/>
  <c r="J16" i="4"/>
  <c r="I16" i="4"/>
  <c r="E16" i="4"/>
  <c r="A16" i="4"/>
  <c r="P15" i="4"/>
  <c r="J15" i="4"/>
  <c r="I15" i="4"/>
  <c r="E15" i="4"/>
  <c r="A15" i="4"/>
  <c r="J14" i="4"/>
  <c r="I14" i="4"/>
  <c r="E14" i="4"/>
  <c r="A14" i="4"/>
  <c r="B13" i="4"/>
  <c r="C13" i="4" s="1"/>
  <c r="J13" i="4"/>
  <c r="I13" i="4"/>
  <c r="E13" i="4"/>
  <c r="A13" i="4"/>
  <c r="B12" i="4"/>
  <c r="C12" i="4" s="1"/>
  <c r="J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B2" i="4"/>
  <c r="C2" i="4" s="1"/>
  <c r="J2" i="4"/>
  <c r="I2" i="4"/>
  <c r="E2" i="4"/>
  <c r="A2" i="4"/>
  <c r="Q17" i="4" l="1"/>
  <c r="B17" i="4" s="1"/>
  <c r="B14" i="4"/>
  <c r="Q18" i="4"/>
  <c r="B18" i="4" s="1"/>
  <c r="Q15" i="4"/>
  <c r="B15" i="4" s="1"/>
  <c r="Q19" i="4"/>
  <c r="B19" i="4" s="1"/>
  <c r="Q16" i="4"/>
  <c r="B16" i="4" s="1"/>
  <c r="Q20" i="4"/>
  <c r="B20" i="4" s="1"/>
  <c r="G3" i="4"/>
  <c r="G5" i="4"/>
  <c r="G9" i="4"/>
  <c r="G13" i="4"/>
  <c r="G2" i="4"/>
  <c r="G6" i="4"/>
  <c r="G10" i="4"/>
  <c r="F2" i="4"/>
  <c r="F3" i="4"/>
  <c r="F4" i="4"/>
  <c r="G4" i="4"/>
  <c r="F5" i="4"/>
  <c r="F6" i="4"/>
  <c r="F7" i="4"/>
  <c r="G7" i="4"/>
  <c r="F8" i="4"/>
  <c r="G8" i="4"/>
  <c r="F9" i="4"/>
  <c r="F10" i="4"/>
  <c r="F11" i="4"/>
  <c r="G11" i="4"/>
  <c r="F12" i="4"/>
  <c r="G12" i="4"/>
  <c r="F13" i="4"/>
  <c r="C15" i="4" l="1"/>
  <c r="G15" i="4" s="1"/>
  <c r="F15" i="4"/>
  <c r="C16" i="4"/>
  <c r="G16" i="4" s="1"/>
  <c r="F16" i="4"/>
  <c r="C14" i="4"/>
  <c r="G14" i="4" s="1"/>
  <c r="F14" i="4"/>
  <c r="C20" i="4"/>
  <c r="G20" i="4" s="1"/>
  <c r="F20" i="4"/>
  <c r="C18" i="4"/>
  <c r="G18" i="4" s="1"/>
  <c r="F18" i="4"/>
  <c r="C19" i="4"/>
  <c r="G19" i="4" s="1"/>
  <c r="F19" i="4"/>
  <c r="C17" i="4"/>
  <c r="G17" i="4" s="1"/>
  <c r="F17" i="4"/>
  <c r="D6" i="4"/>
  <c r="H6" i="4" s="1"/>
  <c r="D4" i="4"/>
  <c r="H4" i="4" s="1"/>
  <c r="D2" i="4"/>
  <c r="H2" i="4" s="1"/>
  <c r="D7" i="4"/>
  <c r="H7" i="4" s="1"/>
  <c r="D5" i="4"/>
  <c r="H5" i="4" s="1"/>
  <c r="D3" i="4"/>
  <c r="H3" i="4" s="1"/>
  <c r="D18" i="4"/>
  <c r="H18" i="4" s="1"/>
  <c r="D16" i="4"/>
  <c r="H16" i="4" s="1"/>
  <c r="D14" i="4"/>
  <c r="H14" i="4" s="1"/>
  <c r="D12" i="4"/>
  <c r="H12" i="4" s="1"/>
  <c r="D10" i="4"/>
  <c r="H10" i="4" s="1"/>
  <c r="D8" i="4"/>
  <c r="H8" i="4" s="1"/>
  <c r="D19" i="4"/>
  <c r="H19" i="4" s="1"/>
  <c r="D17" i="4"/>
  <c r="H17" i="4" s="1"/>
  <c r="D15" i="4"/>
  <c r="H15" i="4" s="1"/>
  <c r="D13" i="4"/>
  <c r="H13" i="4" s="1"/>
  <c r="D11" i="4"/>
  <c r="H11" i="4" s="1"/>
  <c r="D9" i="4"/>
  <c r="H9" i="4" s="1"/>
  <c r="D20" i="4" l="1"/>
  <c r="H20" i="4" s="1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<sst xmlns="http://schemas.openxmlformats.org/spreadsheetml/2006/main" count="26" uniqueCount="22">
  <si>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</si>
  <si>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</si>
  <si>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</si>
  <si>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</si>
  <si>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</si>
  <si>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</si>
  <si>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</si>
  <si>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</si>
  <si>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</si>
  <si>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 xml:space="preserve"> </t>
  </si>
  <si>
    <t>Built up area (20%)</t>
  </si>
  <si>
    <t>Saleable area (20 + 20%)</t>
  </si>
  <si>
    <t>Rate on Built up  area (20%)</t>
  </si>
  <si>
    <t>Rate on Saleable area (20 + 20%)</t>
  </si>
  <si>
    <t>fmv</t>
  </si>
  <si>
    <t>bua</t>
  </si>
  <si>
    <t>Residential Flat No. 402, 4th Floor, Building B, “Ruchita Tower”, Mangesh Co-Op. Hsg. Soc. Ltd., Opp. Vikram Petrol Pump, Juhu Versova Link Road, Andheri (West)</t>
  </si>
  <si>
    <t>rate</t>
  </si>
  <si>
    <t>20.10.23</t>
  </si>
  <si>
    <t>24.04.23</t>
  </si>
  <si>
    <t>04.03.22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</si>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</sst>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1" fillId="0" borderId="0" xfId="0" applyFont="1" applyFill="1"/>
    <xf numFmtId="0" fontId="1" fillId="3" borderId="0" xfId="0" applyFont="1" applyFill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42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D0C0F-5E6F-409A-B5E5-6A413629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7811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CD5BE-6B41-42F3-AEB7-4AA93FD69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7954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201499</xdr:colOff>
      <xdr:row>47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B0BC0-50B0-4F02-AA72-1597B6B4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64699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49078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F6D71-D477-4C02-9E4D-7A2AEE6BC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12278" cy="9088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33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090DC-4927-4174-913C-CF61A8F1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30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75ED1-A2E4-4172-8761-F0AC1288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2225E-9C97-4B20-831F-0AB065CC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21</xdr:col>
      <xdr:colOff>150782</xdr:colOff>
      <xdr:row>78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21</xdr:col>
      <xdr:colOff>150782</xdr:colOff>
      <xdr:row>118</xdr:row>
      <xdr:rowOff>75286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12952382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7"/>
  <sheetViews>
    <sheetView tabSelected="1" topLeftCell="B1" zoomScaleNormal="100" workbookViewId="0">
      <selection activeCell="J19" sqref="J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3.42578125" customWidth="1"/>
    <col min="6" max="6" width="7.7109375" style="12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6" customWidth="1"/>
    <col min="16" max="16" width="14.5703125" customWidth="1"/>
    <col min="17" max="17" width="10.7109375" customWidth="1"/>
    <col min="18" max="18" width="13.85546875" bestFit="1" customWidth="1"/>
    <col min="19" max="19" width="6" customWidth="1"/>
    <col min="20" max="20" width="6.28515625" customWidth="1"/>
    <col min="21" max="21" width="12.42578125" customWidth="1"/>
  </cols>
  <sheetData>
    <row r="1" spans="1:22" s="1" customFormat="1" ht="75" x14ac:dyDescent="0.25">
      <c r="A1" s="3" t="s">
        <v>0</v>
      </c>
      <c r="B1" s="3" t="s">
        <v>6</v>
      </c>
      <c r="C1" s="3" t="s">
        <v>10</v>
      </c>
      <c r="D1" s="3" t="s">
        <v>11</v>
      </c>
      <c r="E1" s="3" t="s">
        <v>1</v>
      </c>
      <c r="F1" s="17" t="s">
        <v>8</v>
      </c>
      <c r="G1" s="17" t="s">
        <v>12</v>
      </c>
      <c r="H1" s="17" t="s">
        <v>13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2" x14ac:dyDescent="0.25">
      <c r="A2" s="4">
        <f>N2</f>
        <v>0</v>
      </c>
      <c r="B2" s="4">
        <f>Q2</f>
        <v>725</v>
      </c>
      <c r="C2" s="4">
        <f>B2*1.2</f>
        <v>870</v>
      </c>
      <c r="D2" s="4">
        <f>C2*1.2</f>
        <v>1044</v>
      </c>
      <c r="E2" s="5">
        <f>R2</f>
        <v>28000000</v>
      </c>
      <c r="F2" s="11">
        <f t="shared" ref="F2:F20" si="0">ROUND((E2/B2),0)</f>
        <v>38621</v>
      </c>
      <c r="G2" s="11">
        <f t="shared" ref="G2:G20" si="1">ROUND((E2/C2),0)</f>
        <v>32184</v>
      </c>
      <c r="H2" s="11">
        <f>ROUND((E2/D2),0)</f>
        <v>26820</v>
      </c>
      <c r="I2" s="4">
        <f>S2</f>
        <v>0</v>
      </c>
      <c r="J2" s="4">
        <f>T2</f>
        <v>0</v>
      </c>
      <c r="O2">
        <v>0</v>
      </c>
      <c r="P2">
        <f t="shared" ref="P2:P14" si="2">O2/1.2</f>
        <v>0</v>
      </c>
      <c r="Q2">
        <v>725</v>
      </c>
      <c r="R2" s="2">
        <v>28000000</v>
      </c>
      <c r="V2" s="14"/>
    </row>
    <row r="3" spans="1:22" x14ac:dyDescent="0.25">
      <c r="A3" s="4">
        <f t="shared" ref="A3:A20" si="3">N3</f>
        <v>0</v>
      </c>
      <c r="B3" s="4">
        <f t="shared" ref="B3:B20" si="4">Q3</f>
        <v>650</v>
      </c>
      <c r="C3" s="4">
        <f t="shared" ref="C3:C20" si="5">B3*1.2</f>
        <v>780</v>
      </c>
      <c r="D3" s="4">
        <f t="shared" ref="D3:D20" si="6">C3*1.2</f>
        <v>936</v>
      </c>
      <c r="E3" s="5">
        <f t="shared" ref="E3:E20" si="7">R3</f>
        <v>25000000</v>
      </c>
      <c r="F3" s="11">
        <f t="shared" si="0"/>
        <v>38462</v>
      </c>
      <c r="G3" s="11">
        <f>ROUND((E3/C3),0)</f>
        <v>32051</v>
      </c>
      <c r="H3" s="11">
        <f t="shared" ref="H3:H20" si="8">ROUND((E3/D3),0)</f>
        <v>26709</v>
      </c>
      <c r="I3" s="4">
        <f t="shared" ref="I3:J20" si="9">S3</f>
        <v>0</v>
      </c>
      <c r="J3" s="4">
        <f t="shared" si="9"/>
        <v>0</v>
      </c>
      <c r="O3">
        <v>0</v>
      </c>
      <c r="P3">
        <f t="shared" si="2"/>
        <v>0</v>
      </c>
      <c r="Q3">
        <v>650</v>
      </c>
      <c r="R3" s="2">
        <v>25000000</v>
      </c>
      <c r="V3" s="14"/>
    </row>
    <row r="4" spans="1:22" x14ac:dyDescent="0.25">
      <c r="A4" s="4">
        <f t="shared" si="3"/>
        <v>0</v>
      </c>
      <c r="B4" s="4">
        <f t="shared" si="4"/>
        <v>650</v>
      </c>
      <c r="C4" s="4">
        <f t="shared" si="5"/>
        <v>780</v>
      </c>
      <c r="D4" s="4">
        <f t="shared" si="6"/>
        <v>936</v>
      </c>
      <c r="E4" s="5">
        <f t="shared" si="7"/>
        <v>20000000</v>
      </c>
      <c r="F4" s="11">
        <f t="shared" si="0"/>
        <v>30769</v>
      </c>
      <c r="G4" s="18">
        <f t="shared" si="1"/>
        <v>25641</v>
      </c>
      <c r="H4" s="11">
        <f t="shared" si="8"/>
        <v>21368</v>
      </c>
      <c r="I4" s="4">
        <f t="shared" si="9"/>
        <v>0</v>
      </c>
      <c r="J4" s="4">
        <f t="shared" si="9"/>
        <v>0</v>
      </c>
      <c r="O4">
        <v>0</v>
      </c>
      <c r="P4">
        <f t="shared" si="2"/>
        <v>0</v>
      </c>
      <c r="Q4">
        <v>650</v>
      </c>
      <c r="R4" s="2">
        <v>20000000</v>
      </c>
      <c r="V4" s="14"/>
    </row>
    <row r="5" spans="1:22" x14ac:dyDescent="0.25">
      <c r="A5" s="4">
        <f t="shared" si="3"/>
        <v>0</v>
      </c>
      <c r="B5" s="4">
        <f t="shared" si="4"/>
        <v>660</v>
      </c>
      <c r="C5" s="4">
        <f t="shared" si="5"/>
        <v>792</v>
      </c>
      <c r="D5" s="4">
        <f t="shared" si="6"/>
        <v>950.4</v>
      </c>
      <c r="E5" s="5">
        <f t="shared" si="7"/>
        <v>21500000</v>
      </c>
      <c r="F5" s="11">
        <f t="shared" si="0"/>
        <v>32576</v>
      </c>
      <c r="G5" s="18">
        <f>ROUND((E5/C5),0)</f>
        <v>27146</v>
      </c>
      <c r="H5" s="11">
        <f t="shared" si="8"/>
        <v>22622</v>
      </c>
      <c r="I5" s="4">
        <f t="shared" si="9"/>
        <v>0</v>
      </c>
      <c r="J5" s="4">
        <f t="shared" si="9"/>
        <v>0</v>
      </c>
      <c r="O5">
        <v>0</v>
      </c>
      <c r="P5">
        <f t="shared" si="2"/>
        <v>0</v>
      </c>
      <c r="Q5">
        <v>660</v>
      </c>
      <c r="R5" s="2">
        <v>21500000</v>
      </c>
      <c r="V5" s="14"/>
    </row>
    <row r="6" spans="1:22" x14ac:dyDescent="0.25">
      <c r="A6" s="4">
        <f t="shared" si="3"/>
        <v>0</v>
      </c>
      <c r="B6" s="4">
        <f t="shared" si="4"/>
        <v>665</v>
      </c>
      <c r="C6" s="4">
        <f t="shared" si="5"/>
        <v>798</v>
      </c>
      <c r="D6" s="4">
        <f t="shared" si="6"/>
        <v>957.59999999999991</v>
      </c>
      <c r="E6" s="5">
        <f t="shared" si="7"/>
        <v>22000000</v>
      </c>
      <c r="F6" s="11">
        <f t="shared" si="0"/>
        <v>33083</v>
      </c>
      <c r="G6" s="18">
        <f t="shared" si="1"/>
        <v>27569</v>
      </c>
      <c r="H6" s="11">
        <f t="shared" si="8"/>
        <v>22974</v>
      </c>
      <c r="I6" s="11">
        <f t="shared" si="9"/>
        <v>0</v>
      </c>
      <c r="J6" s="11">
        <f t="shared" si="9"/>
        <v>0</v>
      </c>
      <c r="K6" s="14"/>
      <c r="L6" s="14"/>
      <c r="M6" s="14"/>
      <c r="N6" s="14"/>
      <c r="O6">
        <v>0</v>
      </c>
      <c r="P6">
        <f t="shared" si="2"/>
        <v>0</v>
      </c>
      <c r="Q6">
        <v>665</v>
      </c>
      <c r="R6" s="2">
        <v>22000000</v>
      </c>
      <c r="V6" s="14"/>
    </row>
    <row r="7" spans="1:22" x14ac:dyDescent="0.25">
      <c r="A7" s="4">
        <f t="shared" si="3"/>
        <v>0</v>
      </c>
      <c r="B7" s="4">
        <f t="shared" si="4"/>
        <v>804.75578181818162</v>
      </c>
      <c r="C7" s="4">
        <f t="shared" si="5"/>
        <v>965.70693818181792</v>
      </c>
      <c r="D7" s="4">
        <f t="shared" si="6"/>
        <v>1158.8483258181814</v>
      </c>
      <c r="E7" s="5">
        <f t="shared" si="7"/>
        <v>20000000</v>
      </c>
      <c r="F7" s="11">
        <f t="shared" si="0"/>
        <v>24852</v>
      </c>
      <c r="G7" s="11">
        <f t="shared" si="1"/>
        <v>20710</v>
      </c>
      <c r="H7" s="11">
        <f t="shared" si="8"/>
        <v>17259</v>
      </c>
      <c r="I7" s="11" t="str">
        <f t="shared" si="9"/>
        <v>20.10.23</v>
      </c>
      <c r="J7" s="11">
        <f t="shared" si="9"/>
        <v>0</v>
      </c>
      <c r="K7" s="14"/>
      <c r="L7" s="14"/>
      <c r="M7" s="14"/>
      <c r="N7" s="14"/>
      <c r="O7">
        <v>0</v>
      </c>
      <c r="P7">
        <f>82.24*10.764</f>
        <v>885.23135999999988</v>
      </c>
      <c r="Q7">
        <f t="shared" ref="Q2:Q14" si="10">P7/1.1</f>
        <v>804.75578181818162</v>
      </c>
      <c r="R7" s="2">
        <v>20000000</v>
      </c>
      <c r="S7" t="s">
        <v>18</v>
      </c>
      <c r="V7" s="14"/>
    </row>
    <row r="8" spans="1:22" x14ac:dyDescent="0.25">
      <c r="A8" s="4">
        <f t="shared" si="3"/>
        <v>0</v>
      </c>
      <c r="B8" s="4">
        <f t="shared" si="4"/>
        <v>1017.1979999999999</v>
      </c>
      <c r="C8" s="4">
        <f t="shared" si="5"/>
        <v>1220.6375999999998</v>
      </c>
      <c r="D8" s="4">
        <f t="shared" si="6"/>
        <v>1464.7651199999998</v>
      </c>
      <c r="E8" s="5">
        <f t="shared" si="7"/>
        <v>30000000</v>
      </c>
      <c r="F8" s="11">
        <f t="shared" si="0"/>
        <v>29493</v>
      </c>
      <c r="G8" s="18">
        <f t="shared" si="1"/>
        <v>24577</v>
      </c>
      <c r="H8" s="11">
        <f t="shared" si="8"/>
        <v>20481</v>
      </c>
      <c r="I8" s="11" t="str">
        <f t="shared" si="9"/>
        <v>24.04.23</v>
      </c>
      <c r="J8" s="11">
        <f t="shared" si="9"/>
        <v>0</v>
      </c>
      <c r="K8" s="14"/>
      <c r="L8" s="14"/>
      <c r="M8" s="14"/>
      <c r="N8" s="14"/>
      <c r="O8">
        <v>0</v>
      </c>
      <c r="P8">
        <f>103.95*10.764</f>
        <v>1118.9177999999999</v>
      </c>
      <c r="Q8">
        <f t="shared" si="10"/>
        <v>1017.1979999999999</v>
      </c>
      <c r="R8" s="2">
        <v>30000000</v>
      </c>
      <c r="S8" t="s">
        <v>19</v>
      </c>
      <c r="V8" s="14"/>
    </row>
    <row r="9" spans="1:22" x14ac:dyDescent="0.25">
      <c r="A9" s="4">
        <f t="shared" si="3"/>
        <v>0</v>
      </c>
      <c r="B9" s="4">
        <f t="shared" si="4"/>
        <v>1047.2</v>
      </c>
      <c r="C9" s="4">
        <f t="shared" si="5"/>
        <v>1256.6400000000001</v>
      </c>
      <c r="D9" s="4">
        <f t="shared" si="6"/>
        <v>1507.9680000000001</v>
      </c>
      <c r="E9" s="5">
        <f t="shared" si="7"/>
        <v>35500000</v>
      </c>
      <c r="F9" s="11">
        <f t="shared" si="0"/>
        <v>33900</v>
      </c>
      <c r="G9" s="11">
        <f t="shared" si="1"/>
        <v>28250</v>
      </c>
      <c r="H9" s="11">
        <f t="shared" si="8"/>
        <v>23542</v>
      </c>
      <c r="I9" s="4" t="str">
        <f t="shared" si="9"/>
        <v>04.03.22</v>
      </c>
      <c r="J9" s="4">
        <f t="shared" si="9"/>
        <v>0</v>
      </c>
      <c r="O9">
        <v>0</v>
      </c>
      <c r="P9">
        <f t="shared" si="2"/>
        <v>0</v>
      </c>
      <c r="Q9">
        <v>1047.2</v>
      </c>
      <c r="R9" s="2">
        <v>35500000</v>
      </c>
      <c r="S9" t="s">
        <v>20</v>
      </c>
    </row>
    <row r="10" spans="1:22" x14ac:dyDescent="0.25">
      <c r="A10" s="4">
        <f t="shared" si="3"/>
        <v>0</v>
      </c>
      <c r="B10" s="4">
        <f t="shared" si="4"/>
        <v>0</v>
      </c>
      <c r="C10" s="4">
        <f t="shared" si="5"/>
        <v>0</v>
      </c>
      <c r="D10" s="4">
        <f t="shared" si="6"/>
        <v>0</v>
      </c>
      <c r="E10" s="5">
        <f t="shared" si="7"/>
        <v>0</v>
      </c>
      <c r="F10" s="11" t="e">
        <f t="shared" si="0"/>
        <v>#DIV/0!</v>
      </c>
      <c r="G10" s="11" t="e">
        <f t="shared" si="1"/>
        <v>#DIV/0!</v>
      </c>
      <c r="H10" s="11" t="e">
        <f t="shared" si="8"/>
        <v>#DIV/0!</v>
      </c>
      <c r="I10" s="4">
        <f t="shared" si="9"/>
        <v>0</v>
      </c>
      <c r="J10" s="4">
        <f t="shared" si="9"/>
        <v>0</v>
      </c>
      <c r="O10">
        <v>0</v>
      </c>
      <c r="P10">
        <f t="shared" si="2"/>
        <v>0</v>
      </c>
      <c r="Q10">
        <f t="shared" si="10"/>
        <v>0</v>
      </c>
      <c r="R10" s="2">
        <v>0</v>
      </c>
    </row>
    <row r="11" spans="1:22" x14ac:dyDescent="0.25">
      <c r="A11" s="4">
        <f t="shared" si="3"/>
        <v>0</v>
      </c>
      <c r="B11" s="4">
        <f t="shared" si="4"/>
        <v>0</v>
      </c>
      <c r="C11" s="4">
        <f t="shared" si="5"/>
        <v>0</v>
      </c>
      <c r="D11" s="4">
        <f t="shared" si="6"/>
        <v>0</v>
      </c>
      <c r="E11" s="5">
        <f t="shared" si="7"/>
        <v>0</v>
      </c>
      <c r="F11" s="11" t="e">
        <f t="shared" si="0"/>
        <v>#DIV/0!</v>
      </c>
      <c r="G11" s="11" t="e">
        <f t="shared" si="1"/>
        <v>#DIV/0!</v>
      </c>
      <c r="H11" s="11" t="e">
        <f t="shared" si="8"/>
        <v>#DIV/0!</v>
      </c>
      <c r="I11" s="4">
        <f t="shared" si="9"/>
        <v>0</v>
      </c>
      <c r="J11" s="4">
        <f t="shared" si="9"/>
        <v>0</v>
      </c>
      <c r="O11">
        <v>0</v>
      </c>
      <c r="P11">
        <f t="shared" si="2"/>
        <v>0</v>
      </c>
      <c r="Q11">
        <f t="shared" si="10"/>
        <v>0</v>
      </c>
      <c r="R11" s="2">
        <v>0</v>
      </c>
    </row>
    <row r="12" spans="1:22" x14ac:dyDescent="0.25">
      <c r="A12" s="4">
        <f t="shared" si="3"/>
        <v>0</v>
      </c>
      <c r="B12" s="4">
        <f t="shared" si="4"/>
        <v>0</v>
      </c>
      <c r="C12" s="4">
        <f t="shared" si="5"/>
        <v>0</v>
      </c>
      <c r="D12" s="4">
        <f t="shared" si="6"/>
        <v>0</v>
      </c>
      <c r="E12" s="5">
        <f t="shared" si="7"/>
        <v>0</v>
      </c>
      <c r="F12" s="11" t="e">
        <f t="shared" si="0"/>
        <v>#DIV/0!</v>
      </c>
      <c r="G12" s="18" t="e">
        <f t="shared" si="1"/>
        <v>#DIV/0!</v>
      </c>
      <c r="H12" s="11" t="e">
        <f t="shared" si="8"/>
        <v>#DIV/0!</v>
      </c>
      <c r="I12" s="4" t="s">
        <v>9</v>
      </c>
      <c r="J12" s="4">
        <f t="shared" si="9"/>
        <v>0</v>
      </c>
      <c r="O12">
        <v>0</v>
      </c>
      <c r="P12">
        <f t="shared" si="2"/>
        <v>0</v>
      </c>
      <c r="Q12">
        <f t="shared" si="10"/>
        <v>0</v>
      </c>
      <c r="R12" s="2">
        <v>0</v>
      </c>
    </row>
    <row r="13" spans="1:22" x14ac:dyDescent="0.25">
      <c r="A13" s="4">
        <f t="shared" si="3"/>
        <v>0</v>
      </c>
      <c r="B13" s="4">
        <f t="shared" si="4"/>
        <v>0</v>
      </c>
      <c r="C13" s="4">
        <f t="shared" si="5"/>
        <v>0</v>
      </c>
      <c r="D13" s="4">
        <f t="shared" si="6"/>
        <v>0</v>
      </c>
      <c r="E13" s="5">
        <f t="shared" si="7"/>
        <v>0</v>
      </c>
      <c r="F13" s="11" t="e">
        <f t="shared" si="0"/>
        <v>#DIV/0!</v>
      </c>
      <c r="G13" s="11" t="e">
        <f t="shared" si="1"/>
        <v>#DIV/0!</v>
      </c>
      <c r="H13" s="4" t="e">
        <f t="shared" si="8"/>
        <v>#DIV/0!</v>
      </c>
      <c r="I13" s="4">
        <f t="shared" si="9"/>
        <v>0</v>
      </c>
      <c r="J13" s="4">
        <f t="shared" si="9"/>
        <v>0</v>
      </c>
      <c r="O13">
        <v>0</v>
      </c>
      <c r="P13">
        <f t="shared" si="2"/>
        <v>0</v>
      </c>
      <c r="Q13">
        <f t="shared" si="10"/>
        <v>0</v>
      </c>
      <c r="R13" s="2">
        <v>0</v>
      </c>
    </row>
    <row r="14" spans="1:22" x14ac:dyDescent="0.25">
      <c r="A14" s="4">
        <f t="shared" si="3"/>
        <v>0</v>
      </c>
      <c r="B14" s="4">
        <f t="shared" si="4"/>
        <v>0</v>
      </c>
      <c r="C14" s="4">
        <f t="shared" si="5"/>
        <v>0</v>
      </c>
      <c r="D14" s="4">
        <f t="shared" si="6"/>
        <v>0</v>
      </c>
      <c r="E14" s="5">
        <f t="shared" si="7"/>
        <v>0</v>
      </c>
      <c r="F14" s="10" t="e">
        <f t="shared" si="0"/>
        <v>#DIV/0!</v>
      </c>
      <c r="G14" s="4" t="e">
        <f t="shared" si="1"/>
        <v>#DIV/0!</v>
      </c>
      <c r="H14" s="4" t="e">
        <f t="shared" si="8"/>
        <v>#DIV/0!</v>
      </c>
      <c r="I14" s="4">
        <f t="shared" si="9"/>
        <v>0</v>
      </c>
      <c r="J14" s="4">
        <f t="shared" si="9"/>
        <v>0</v>
      </c>
      <c r="O14">
        <v>0</v>
      </c>
      <c r="P14">
        <f t="shared" si="2"/>
        <v>0</v>
      </c>
      <c r="Q14">
        <f t="shared" si="10"/>
        <v>0</v>
      </c>
      <c r="R14" s="2">
        <v>0</v>
      </c>
    </row>
    <row r="15" spans="1:22" x14ac:dyDescent="0.25">
      <c r="A15" s="4">
        <f t="shared" si="3"/>
        <v>0</v>
      </c>
      <c r="B15" s="4">
        <f t="shared" si="4"/>
        <v>0</v>
      </c>
      <c r="C15" s="4">
        <f t="shared" si="5"/>
        <v>0</v>
      </c>
      <c r="D15" s="4">
        <f t="shared" si="6"/>
        <v>0</v>
      </c>
      <c r="E15" s="5">
        <f t="shared" si="7"/>
        <v>0</v>
      </c>
      <c r="F15" s="10" t="e">
        <f t="shared" si="0"/>
        <v>#DIV/0!</v>
      </c>
      <c r="G15" s="4" t="e">
        <f t="shared" si="1"/>
        <v>#DIV/0!</v>
      </c>
      <c r="H15" s="4" t="e">
        <f t="shared" si="8"/>
        <v>#DIV/0!</v>
      </c>
      <c r="I15" s="4">
        <f t="shared" si="9"/>
        <v>0</v>
      </c>
      <c r="J15" s="4">
        <f t="shared" si="9"/>
        <v>0</v>
      </c>
      <c r="O15">
        <v>0</v>
      </c>
      <c r="P15">
        <f t="shared" ref="P15:P18" si="11">O15/1.2</f>
        <v>0</v>
      </c>
      <c r="Q15">
        <f t="shared" ref="Q15:Q20" si="12">P15/1.1</f>
        <v>0</v>
      </c>
      <c r="R15" s="2">
        <v>0</v>
      </c>
    </row>
    <row r="16" spans="1:22" x14ac:dyDescent="0.25">
      <c r="A16" s="4">
        <f t="shared" si="3"/>
        <v>0</v>
      </c>
      <c r="B16" s="4">
        <f t="shared" si="4"/>
        <v>0</v>
      </c>
      <c r="C16" s="4">
        <f t="shared" si="5"/>
        <v>0</v>
      </c>
      <c r="D16" s="4">
        <f t="shared" si="6"/>
        <v>0</v>
      </c>
      <c r="E16" s="5">
        <f t="shared" si="7"/>
        <v>0</v>
      </c>
      <c r="F16" s="10" t="e">
        <f t="shared" si="0"/>
        <v>#DIV/0!</v>
      </c>
      <c r="G16" s="4" t="e">
        <f t="shared" si="1"/>
        <v>#DIV/0!</v>
      </c>
      <c r="H16" s="4" t="e">
        <f t="shared" si="8"/>
        <v>#DIV/0!</v>
      </c>
      <c r="I16" s="4">
        <f t="shared" si="9"/>
        <v>0</v>
      </c>
      <c r="J16" s="4">
        <f t="shared" si="9"/>
        <v>0</v>
      </c>
      <c r="O16">
        <v>0</v>
      </c>
      <c r="P16">
        <f t="shared" si="11"/>
        <v>0</v>
      </c>
      <c r="Q16">
        <f t="shared" si="12"/>
        <v>0</v>
      </c>
      <c r="R16" s="2">
        <v>0</v>
      </c>
    </row>
    <row r="17" spans="1:21" x14ac:dyDescent="0.25">
      <c r="A17" s="4">
        <f t="shared" si="3"/>
        <v>0</v>
      </c>
      <c r="B17" s="4">
        <f t="shared" si="4"/>
        <v>0</v>
      </c>
      <c r="C17" s="4">
        <f t="shared" si="5"/>
        <v>0</v>
      </c>
      <c r="D17" s="4">
        <f t="shared" si="6"/>
        <v>0</v>
      </c>
      <c r="E17" s="5">
        <f t="shared" si="7"/>
        <v>0</v>
      </c>
      <c r="F17" s="10" t="e">
        <f t="shared" si="0"/>
        <v>#DIV/0!</v>
      </c>
      <c r="G17" s="4" t="e">
        <f t="shared" si="1"/>
        <v>#DIV/0!</v>
      </c>
      <c r="H17" s="4" t="e">
        <f t="shared" si="8"/>
        <v>#DIV/0!</v>
      </c>
      <c r="I17" s="4">
        <f t="shared" si="9"/>
        <v>0</v>
      </c>
      <c r="J17" s="4">
        <f t="shared" si="9"/>
        <v>0</v>
      </c>
      <c r="O17">
        <v>0</v>
      </c>
      <c r="P17">
        <f t="shared" si="11"/>
        <v>0</v>
      </c>
      <c r="Q17">
        <f t="shared" si="12"/>
        <v>0</v>
      </c>
      <c r="R17" s="2">
        <v>0</v>
      </c>
    </row>
    <row r="18" spans="1:21" x14ac:dyDescent="0.25">
      <c r="A18" s="4">
        <f t="shared" si="3"/>
        <v>0</v>
      </c>
      <c r="B18" s="4">
        <f t="shared" si="4"/>
        <v>0</v>
      </c>
      <c r="C18" s="4">
        <f t="shared" si="5"/>
        <v>0</v>
      </c>
      <c r="D18" s="4">
        <f t="shared" si="6"/>
        <v>0</v>
      </c>
      <c r="E18" s="5">
        <f t="shared" si="7"/>
        <v>0</v>
      </c>
      <c r="F18" s="10" t="e">
        <f t="shared" si="0"/>
        <v>#DIV/0!</v>
      </c>
      <c r="G18" s="4" t="e">
        <f t="shared" si="1"/>
        <v>#DIV/0!</v>
      </c>
      <c r="H18" s="4" t="e">
        <f t="shared" si="8"/>
        <v>#DIV/0!</v>
      </c>
      <c r="I18" s="4">
        <f t="shared" si="9"/>
        <v>0</v>
      </c>
      <c r="J18" s="4">
        <f t="shared" si="9"/>
        <v>0</v>
      </c>
      <c r="O18">
        <v>0</v>
      </c>
      <c r="P18">
        <f t="shared" si="11"/>
        <v>0</v>
      </c>
      <c r="Q18">
        <f t="shared" si="12"/>
        <v>0</v>
      </c>
      <c r="R18" s="2">
        <v>0</v>
      </c>
    </row>
    <row r="19" spans="1:21" x14ac:dyDescent="0.25">
      <c r="A19" s="4">
        <f t="shared" si="3"/>
        <v>0</v>
      </c>
      <c r="B19" s="4">
        <f t="shared" si="4"/>
        <v>0</v>
      </c>
      <c r="C19" s="4">
        <f t="shared" si="5"/>
        <v>0</v>
      </c>
      <c r="D19" s="4">
        <f t="shared" si="6"/>
        <v>0</v>
      </c>
      <c r="E19" s="5">
        <f t="shared" si="7"/>
        <v>0</v>
      </c>
      <c r="F19" s="10" t="e">
        <f t="shared" si="0"/>
        <v>#DIV/0!</v>
      </c>
      <c r="G19" s="4" t="e">
        <f t="shared" si="1"/>
        <v>#DIV/0!</v>
      </c>
      <c r="H19" s="4" t="e">
        <f t="shared" si="8"/>
        <v>#DIV/0!</v>
      </c>
      <c r="I19" s="4">
        <f t="shared" si="9"/>
        <v>0</v>
      </c>
      <c r="J19" s="4">
        <f t="shared" si="9"/>
        <v>0</v>
      </c>
      <c r="O19">
        <v>0</v>
      </c>
      <c r="P19">
        <f>O19/1.2</f>
        <v>0</v>
      </c>
      <c r="Q19">
        <f t="shared" si="12"/>
        <v>0</v>
      </c>
      <c r="R19" s="2">
        <v>0</v>
      </c>
    </row>
    <row r="20" spans="1:21" x14ac:dyDescent="0.25">
      <c r="A20" s="4">
        <f t="shared" si="3"/>
        <v>0</v>
      </c>
      <c r="B20" s="4">
        <f t="shared" si="4"/>
        <v>0</v>
      </c>
      <c r="C20" s="4">
        <f t="shared" si="5"/>
        <v>0</v>
      </c>
      <c r="D20" s="4">
        <f t="shared" si="6"/>
        <v>0</v>
      </c>
      <c r="E20" s="5">
        <f t="shared" si="7"/>
        <v>0</v>
      </c>
      <c r="F20" s="10" t="e">
        <f t="shared" si="0"/>
        <v>#DIV/0!</v>
      </c>
      <c r="G20" s="4" t="e">
        <f t="shared" si="1"/>
        <v>#DIV/0!</v>
      </c>
      <c r="H20" s="4" t="e">
        <f t="shared" si="8"/>
        <v>#DIV/0!</v>
      </c>
      <c r="I20" s="4">
        <f t="shared" si="9"/>
        <v>0</v>
      </c>
      <c r="J20" s="4">
        <f t="shared" si="9"/>
        <v>0</v>
      </c>
      <c r="O20">
        <v>0</v>
      </c>
      <c r="P20">
        <f>O20/1.2</f>
        <v>0</v>
      </c>
      <c r="Q20">
        <f t="shared" si="12"/>
        <v>0</v>
      </c>
      <c r="R20" s="2">
        <v>0</v>
      </c>
    </row>
    <row r="23" spans="1:21" x14ac:dyDescent="0.25">
      <c r="C23" s="7"/>
      <c r="H23" t="s">
        <v>16</v>
      </c>
    </row>
    <row r="24" spans="1:21" x14ac:dyDescent="0.25">
      <c r="H24" t="s">
        <v>21</v>
      </c>
      <c r="I24">
        <v>850</v>
      </c>
    </row>
    <row r="25" spans="1:21" x14ac:dyDescent="0.25">
      <c r="H25" t="s">
        <v>15</v>
      </c>
      <c r="I25">
        <v>1020</v>
      </c>
      <c r="J25">
        <f>I25/I24</f>
        <v>1.2</v>
      </c>
    </row>
    <row r="26" spans="1:21" x14ac:dyDescent="0.25">
      <c r="H26" t="s">
        <v>17</v>
      </c>
      <c r="I26">
        <v>25785</v>
      </c>
      <c r="R26" s="6"/>
    </row>
    <row r="27" spans="1:21" x14ac:dyDescent="0.25">
      <c r="H27" t="s">
        <v>14</v>
      </c>
      <c r="I27">
        <f>I26*I25</f>
        <v>26300700</v>
      </c>
      <c r="R27" s="6"/>
      <c r="U27" s="6"/>
    </row>
    <row r="29" spans="1:21" x14ac:dyDescent="0.25">
      <c r="G29" s="15"/>
      <c r="H29" s="15"/>
      <c r="N29" s="9"/>
    </row>
    <row r="30" spans="1:21" x14ac:dyDescent="0.25">
      <c r="G30" s="8"/>
      <c r="H30" s="8"/>
      <c r="P30" s="6"/>
      <c r="Q30" s="6"/>
    </row>
    <row r="31" spans="1:21" x14ac:dyDescent="0.25">
      <c r="G31" s="8"/>
      <c r="H31" s="8"/>
      <c r="P31" s="2"/>
    </row>
    <row r="32" spans="1:21" x14ac:dyDescent="0.25">
      <c r="G32" s="16"/>
      <c r="H32" s="16"/>
      <c r="I32" s="7"/>
    </row>
    <row r="33" spans="3:10" x14ac:dyDescent="0.25">
      <c r="G33" s="19"/>
      <c r="H33" s="19"/>
      <c r="I33" s="7"/>
      <c r="J33" s="6"/>
    </row>
    <row r="34" spans="3:10" x14ac:dyDescent="0.25">
      <c r="C34" s="9"/>
      <c r="G34" s="8"/>
      <c r="H34" s="8"/>
    </row>
    <row r="37" spans="3:10" x14ac:dyDescent="0.25">
      <c r="F37" s="1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24" zoomScaleNormal="100" workbookViewId="0">
      <selection activeCell="A121" sqref="A1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F9ECF-0448-4A8D-9BA9-B8C8963717B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>
      <selection activeCell="I41" sqref="I41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9"/>
  <sheetViews>
    <sheetView workbookViewId="0"/>
  </sheetViews>
  <sheetFormatPr defaultRowHeight="15" x14ac:dyDescent="0.25"/>
  <sheetData>
    <row r="1" spans="1:1" x14ac:dyDescent="0.25">
      <c r="A1" s="7"/>
    </row>
    <row r="18" ht="3.75" customHeight="1" x14ac:dyDescent="0.25"/>
    <row r="19" hidden="1" x14ac:dyDescent="0.25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D1" zoomScaleNormal="100" workbookViewId="0">
      <selection activeCell="E3" sqref="E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8" sqref="B8"/>
    </sheetView>
  </sheetViews>
  <sheetFormatPr defaultRowHeight="15" x14ac:dyDescent="0.25"/>
  <sheetData>
    <row r="1" spans="1:1" x14ac:dyDescent="0.25">
      <c r="A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2023-12-11T11:04:29Z</dcterms:modified>
</cp:coreProperties>
</file>