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S Impex\11.12.2023\Jayesh Mehta - 104 - Arihant\"/>
    </mc:Choice>
  </mc:AlternateContent>
  <xr:revisionPtr revIDLastSave="0" documentId="13_ncr:1_{D623A1B9-2B53-4EA2-8DC5-348392A9680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22" i="4" l="1"/>
  <c r="Q3" i="4" l="1"/>
  <c r="P2" i="4"/>
  <c r="I20" i="4"/>
  <c r="Q12" i="4" l="1"/>
  <c r="P12" i="4"/>
  <c r="P11" i="4"/>
  <c r="Q11" i="4" s="1"/>
  <c r="Q10" i="4"/>
  <c r="P10" i="4"/>
  <c r="P9" i="4"/>
  <c r="Q9" i="4" s="1"/>
  <c r="Q8" i="4"/>
  <c r="P8" i="4"/>
  <c r="P6" i="4"/>
  <c r="P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<sst xmlns="http://schemas.openxmlformats.org/spreadsheetml/2006/main" count="24" uniqueCount="21">
  <si>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</si>
  <si>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</si>
  <si>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</si>
  <si>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</si>
  <si>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</si>
  <si>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</si>
  <si>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</si>
  <si>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</si>
  <si>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</si>
  <si>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</si>
  <si>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</si>
  <si>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</si>
  <si>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</si>
  <si>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Office No. 104,1st Floor, "Arihant Building", Arihant Office Co-Op. Premises Soc. Ltd., Ahmedabad Street, Sant Tukdoji Maharaj Road, Masjid Bunder (East)</t>
  </si>
  <si>
    <t>bua</t>
  </si>
  <si>
    <t>rate</t>
  </si>
  <si>
    <t>ahisrwad buildign</t>
  </si>
  <si>
    <t>notice of UBI pasted on main door</t>
  </si>
  <si>
    <t>office is notmaintained well</t>
  </si>
  <si>
    <t>heigh - 9 ft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</si>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</sst>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</xdr:row>
      <xdr:rowOff>95250</xdr:rowOff>
    </xdr:from>
    <xdr:to>
      <xdr:col>9</xdr:col>
      <xdr:colOff>38100</xdr:colOff>
      <xdr:row>26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03986-EEB6-4AFC-8621-247BEEB64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72" t="11852" r="24886" b="6990"/>
        <a:stretch>
          <a:fillRect/>
        </a:stretch>
      </xdr:blipFill>
      <xdr:spPr bwMode="auto">
        <a:xfrm>
          <a:off x="933450" y="285750"/>
          <a:ext cx="4591050" cy="48196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591994</xdr:colOff>
      <xdr:row>52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4DFF8-ECF5-40FB-929A-13BB2A5AB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345594" cy="89261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57150</xdr:colOff>
      <xdr:row>9</xdr:row>
      <xdr:rowOff>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2B325E1F-104A-43C8-9BE9-70E575221ECC}"/>
            </a:ext>
          </a:extLst>
        </xdr:cNvPr>
        <xdr:cNvSpPr txBox="1">
          <a:spLocks noChangeArrowheads="1"/>
        </xdr:cNvSpPr>
      </xdr:nvSpPr>
      <xdr:spPr bwMode="auto">
        <a:xfrm>
          <a:off x="609600" y="1143000"/>
          <a:ext cx="666750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As per measurement Carpet area is 725 sq. ft. (Including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terrace area of 32 Sq. Ft.) and as per Agreement Carpet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area is 781 Sq. Ft. (Including terrace area of 40 Sq. Ft.).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We have considered least area for the purpose of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valuation.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268779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FED74-985B-4C14-A1B3-B616A727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99179" cy="7516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37</xdr:row>
      <xdr:rowOff>162858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76236-63B6-40B9-B016-75B2FFD7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6687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135155</xdr:colOff>
      <xdr:row>42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32D7F-1116-473E-8C12-A45BE72E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36755" cy="6744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202265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9B8F9A-13BA-4CB4-9C3E-ACC0B4333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051865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1166.0999999999999</v>
      </c>
      <c r="C2" s="4">
        <f>B2*1.2</f>
        <v>1399.32</v>
      </c>
      <c r="D2" s="4">
        <f t="shared" ref="D2:D13" si="2">C2*1.2</f>
        <v>1679.184</v>
      </c>
      <c r="E2" s="5">
        <f t="shared" ref="E2:E13" si="3">R2</f>
        <v>17818000</v>
      </c>
      <c r="F2" s="10">
        <f t="shared" ref="F2:F13" si="4">ROUND((E2/B2),0)</f>
        <v>15280</v>
      </c>
      <c r="G2" s="10">
        <f t="shared" ref="G2:G13" si="5">ROUND((E2/C2),0)</f>
        <v>12733</v>
      </c>
      <c r="H2" s="10">
        <f t="shared" ref="H2:H13" si="6">ROUND((E2/D2),0)</f>
        <v>10611</v>
      </c>
      <c r="I2" s="4" t="e">
        <f>#REF!</f>
        <v>#REF!</v>
      </c>
      <c r="J2" s="4">
        <f t="shared" ref="J2:J13" si="7">S2</f>
        <v>0</v>
      </c>
      <c r="O2">
        <v>0</v>
      </c>
      <c r="P2">
        <f>130*10.764</f>
        <v>1399.32</v>
      </c>
      <c r="Q2">
        <f t="shared" ref="Q2:Q12" si="8">P2/1.2</f>
        <v>1166.0999999999999</v>
      </c>
      <c r="R2" s="2">
        <v>17818000</v>
      </c>
      <c r="S2" s="8"/>
      <c r="T2" s="8"/>
    </row>
    <row r="3" spans="1:20" x14ac:dyDescent="0.25">
      <c r="A3" s="4">
        <f t="shared" si="0"/>
        <v>0</v>
      </c>
      <c r="B3" s="4">
        <f t="shared" si="1"/>
        <v>133.33333333333334</v>
      </c>
      <c r="C3" s="4">
        <f t="shared" ref="C3:C15" si="9">B3*1.2</f>
        <v>160</v>
      </c>
      <c r="D3" s="4">
        <f t="shared" si="2"/>
        <v>192</v>
      </c>
      <c r="E3" s="5">
        <f t="shared" si="3"/>
        <v>4480000</v>
      </c>
      <c r="F3" s="10">
        <f t="shared" si="4"/>
        <v>33600</v>
      </c>
      <c r="G3" s="15">
        <f t="shared" si="5"/>
        <v>28000</v>
      </c>
      <c r="H3" s="10">
        <f t="shared" si="6"/>
        <v>23333</v>
      </c>
      <c r="I3" s="4" t="e">
        <f>#REF!</f>
        <v>#REF!</v>
      </c>
      <c r="J3" s="4" t="str">
        <f t="shared" si="7"/>
        <v>ahisrwad buildign</v>
      </c>
      <c r="O3">
        <v>0</v>
      </c>
      <c r="P3">
        <v>160</v>
      </c>
      <c r="Q3">
        <f t="shared" si="8"/>
        <v>133.33333333333334</v>
      </c>
      <c r="R3" s="2">
        <v>4480000</v>
      </c>
      <c r="S3" s="8" t="s">
        <v>16</v>
      </c>
      <c r="T3" s="8"/>
    </row>
    <row r="4" spans="1:20" x14ac:dyDescent="0.25">
      <c r="A4" s="4">
        <f t="shared" si="0"/>
        <v>0</v>
      </c>
      <c r="B4" s="4">
        <f t="shared" si="1"/>
        <v>104</v>
      </c>
      <c r="C4" s="4">
        <f t="shared" si="9"/>
        <v>124.8</v>
      </c>
      <c r="D4" s="4">
        <f t="shared" si="2"/>
        <v>149.76</v>
      </c>
      <c r="E4" s="5">
        <f t="shared" si="3"/>
        <v>3000000</v>
      </c>
      <c r="F4" s="10">
        <f t="shared" si="4"/>
        <v>28846</v>
      </c>
      <c r="G4" s="10">
        <f t="shared" si="5"/>
        <v>24038</v>
      </c>
      <c r="H4" s="10">
        <f t="shared" si="6"/>
        <v>20032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104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5">
        <f t="shared" si="3"/>
        <v>9300000</v>
      </c>
      <c r="F5" s="10">
        <f t="shared" si="4"/>
        <v>31000</v>
      </c>
      <c r="G5" s="15">
        <f t="shared" si="5"/>
        <v>25833</v>
      </c>
      <c r="H5" s="10">
        <f t="shared" si="6"/>
        <v>21528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9300000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5">
        <f t="shared" si="3"/>
        <v>7520000</v>
      </c>
      <c r="F6" s="10">
        <f t="shared" si="4"/>
        <v>33422</v>
      </c>
      <c r="G6" s="15">
        <f t="shared" si="5"/>
        <v>27852</v>
      </c>
      <c r="H6" s="10">
        <f t="shared" si="6"/>
        <v>23210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225</v>
      </c>
      <c r="R6" s="2">
        <v>7520000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104.16666666666667</v>
      </c>
      <c r="C7" s="4">
        <f t="shared" si="9"/>
        <v>125</v>
      </c>
      <c r="D7" s="4">
        <f t="shared" si="2"/>
        <v>150</v>
      </c>
      <c r="E7" s="5">
        <f t="shared" si="3"/>
        <v>4000000</v>
      </c>
      <c r="F7" s="10">
        <f t="shared" si="4"/>
        <v>38400</v>
      </c>
      <c r="G7" s="10">
        <f t="shared" si="5"/>
        <v>32000</v>
      </c>
      <c r="H7" s="10">
        <f t="shared" si="6"/>
        <v>26667</v>
      </c>
      <c r="I7" s="4" t="e">
        <f>#REF!</f>
        <v>#REF!</v>
      </c>
      <c r="J7" s="4">
        <f t="shared" si="7"/>
        <v>0</v>
      </c>
      <c r="O7">
        <v>0</v>
      </c>
      <c r="P7">
        <v>125</v>
      </c>
      <c r="Q7">
        <f t="shared" si="8"/>
        <v>104.16666666666667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347</v>
      </c>
    </row>
    <row r="19" spans="7:24" x14ac:dyDescent="0.25">
      <c r="H19" t="s">
        <v>15</v>
      </c>
      <c r="I19">
        <v>26485</v>
      </c>
    </row>
    <row r="20" spans="7:24" x14ac:dyDescent="0.25">
      <c r="I20">
        <f>I19*I18</f>
        <v>9190295</v>
      </c>
    </row>
    <row r="21" spans="7:24" x14ac:dyDescent="0.25">
      <c r="P21" t="s">
        <v>19</v>
      </c>
    </row>
    <row r="22" spans="7:24" x14ac:dyDescent="0.25">
      <c r="G22" s="6"/>
      <c r="H22" s="6" t="s">
        <v>17</v>
      </c>
      <c r="P22" t="s">
        <v>20</v>
      </c>
      <c r="Q22">
        <f>336+27</f>
        <v>363</v>
      </c>
    </row>
    <row r="23" spans="7:24" x14ac:dyDescent="0.25">
      <c r="H23" t="s">
        <v>18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38" sqref="H3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2023-12-12T12:52:23Z</dcterms:modified>
</cp:coreProperties>
</file>