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11A46BD9-BA28-4C59-A012-A346BF5A7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H5" i="1"/>
  <c r="L12" i="1"/>
  <c r="F13" i="1"/>
  <c r="I12" i="1"/>
  <c r="B34" i="1"/>
  <c r="B33" i="1"/>
  <c r="F8" i="1"/>
  <c r="G5" i="1"/>
  <c r="F7" i="1"/>
  <c r="F6" i="1"/>
  <c r="F5" i="1"/>
  <c r="J31" i="1"/>
  <c r="J25" i="1" l="1"/>
  <c r="J30" i="1" l="1"/>
  <c r="J4" i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I33" i="1" s="1"/>
  <c r="J5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l="1"/>
  <c r="B19" i="1" s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<sst xmlns="http://schemas.openxmlformats.org/spreadsheetml/2006/main" count="34" uniqueCount="31">
  <si>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</si>
  <si>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</si>
  <si>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</si>
  <si>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</si>
  <si>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</si>
  <si>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</si>
  <si>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</si>
  <si>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</si>
  <si>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</si>
  <si>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</si>
  <si>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</si>
  <si>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</si>
  <si>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</si>
  <si>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</si>
  <si>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</si>
  <si>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</si>
  <si>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</si>
  <si>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</si>
  <si>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</si>
  <si>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</si>
  <si>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</si>
  <si>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</si>
  <si>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</si>
  <si>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</si>
  <si>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</si>
  <si>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Built up area</t>
  </si>
  <si>
    <t>Carpet Area</t>
  </si>
  <si>
    <t>Open Terrace</t>
  </si>
  <si>
    <t>Utility Area</t>
  </si>
  <si>
    <t>DB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</si>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</sst>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506767</xdr:colOff>
      <xdr:row>42</xdr:row>
      <xdr:rowOff>172591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B6B2F2-4726-4F1C-BA33-DE4EB2AF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17967" cy="817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335293</xdr:colOff>
      <xdr:row>44</xdr:row>
      <xdr:rowOff>163118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F66D0-C93C-4507-A91B-0FB9B391E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46493" cy="85451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487970</xdr:colOff>
      <xdr:row>47</xdr:row>
      <xdr:rowOff>86987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42CE0-2150-4252-8F1C-0B724DECA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27970" cy="9040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154633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0DA47F-2C1A-49A0-B185-B22318B5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4233" cy="8897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20754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F0CA40-BAA1-4918-BB83-4A3B8BA55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12754" cy="88118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238839</xdr:colOff>
      <xdr:row>34</xdr:row>
      <xdr:rowOff>10430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A5B5D0-71FD-4B4F-AD2E-201336FF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15639" cy="648743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26</xdr:col>
      <xdr:colOff>1361</xdr:colOff>
      <xdr:row>30</xdr:row>
      <xdr:rowOff>115087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9B5400-A68B-4094-8972-36430FEE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9754961" cy="5639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H19" sqref="H19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13</v>
      </c>
      <c r="I2" s="6"/>
      <c r="L2" s="5"/>
      <c r="O2" s="6"/>
    </row>
    <row r="3" spans="1:15" ht="16.5" x14ac:dyDescent="0.3">
      <c r="A3" s="27" t="s">
        <v>0</v>
      </c>
      <c r="B3" s="33">
        <v>11000</v>
      </c>
      <c r="C3" s="33"/>
      <c r="D3" s="30"/>
      <c r="E3" s="10"/>
      <c r="F3" s="5">
        <v>2015</v>
      </c>
      <c r="G3" s="7">
        <v>2023</v>
      </c>
      <c r="H3" s="8">
        <f>G3-F3</f>
        <v>8</v>
      </c>
      <c r="I3" s="6"/>
      <c r="J3">
        <v>26620</v>
      </c>
      <c r="L3" s="5"/>
      <c r="M3" s="7"/>
      <c r="N3" s="8"/>
      <c r="O3" s="6"/>
    </row>
    <row r="4" spans="1:15" ht="33" x14ac:dyDescent="0.3">
      <c r="A4" s="28" t="s">
        <v>1</v>
      </c>
      <c r="B4" s="33">
        <v>2700</v>
      </c>
      <c r="C4" s="33"/>
      <c r="D4" s="30"/>
      <c r="E4" s="10"/>
      <c r="F4" s="9" t="s">
        <v>24</v>
      </c>
      <c r="H4" t="s">
        <v>25</v>
      </c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8300</v>
      </c>
      <c r="C5" s="33"/>
      <c r="D5" s="30"/>
      <c r="E5" s="16" t="s">
        <v>26</v>
      </c>
      <c r="F5" s="51">
        <f>62.25*10.764</f>
        <v>670.05899999999997</v>
      </c>
      <c r="G5" s="19">
        <f>74.278*10.764</f>
        <v>799.52839200000005</v>
      </c>
      <c r="H5" s="22">
        <f>G5*1.2</f>
        <v>959.4340704</v>
      </c>
      <c r="I5" s="36"/>
      <c r="J5">
        <f>J4/10.764</f>
        <v>2596.711259754738</v>
      </c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2700</v>
      </c>
      <c r="C6" s="33"/>
      <c r="D6" s="30"/>
      <c r="E6" s="52" t="s">
        <v>27</v>
      </c>
      <c r="F6" s="52">
        <f>4.584*10.764</f>
        <v>49.342175999999995</v>
      </c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8</v>
      </c>
      <c r="C7" s="29"/>
      <c r="D7" s="41"/>
      <c r="E7" s="53" t="s">
        <v>28</v>
      </c>
      <c r="F7" s="16">
        <f>7.444*10.764</f>
        <v>80.12721599999999</v>
      </c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52</v>
      </c>
      <c r="C8" s="29"/>
      <c r="D8" s="42"/>
      <c r="E8" s="38"/>
      <c r="F8" s="16">
        <f>SUM(F5:F7)</f>
        <v>799.52839199999994</v>
      </c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12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0.12</v>
      </c>
      <c r="C11" s="34"/>
      <c r="D11" s="43"/>
      <c r="E11" s="25"/>
      <c r="F11" s="10" t="s">
        <v>26</v>
      </c>
      <c r="G11" s="20" t="s">
        <v>29</v>
      </c>
      <c r="H11" s="21" t="s">
        <v>30</v>
      </c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324</v>
      </c>
      <c r="C12" s="33"/>
      <c r="D12" s="44"/>
      <c r="E12" s="1"/>
      <c r="F12" s="10">
        <v>616</v>
      </c>
      <c r="G12" s="20">
        <v>13</v>
      </c>
      <c r="H12" s="21">
        <v>35</v>
      </c>
      <c r="I12" s="13">
        <f>18+18</f>
        <v>36</v>
      </c>
      <c r="J12" s="15"/>
      <c r="K12" s="12"/>
      <c r="L12" s="21">
        <f>F12+G12+I12</f>
        <v>665</v>
      </c>
      <c r="M12" s="11"/>
      <c r="N12" s="8"/>
    </row>
    <row r="13" spans="1:15" ht="16.5" x14ac:dyDescent="0.3">
      <c r="A13" s="27" t="s">
        <v>9</v>
      </c>
      <c r="B13" s="33">
        <f>B6-B12</f>
        <v>2376</v>
      </c>
      <c r="C13" s="33"/>
      <c r="D13" s="44"/>
      <c r="E13" s="1"/>
      <c r="F13" s="10">
        <f>F12+G12+H12+I12</f>
        <v>700</v>
      </c>
      <c r="G13" s="21"/>
      <c r="H13" s="21"/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8300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10676</v>
      </c>
      <c r="C15" s="33"/>
      <c r="D15" s="30"/>
      <c r="E15" s="10"/>
      <c r="F15" s="12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23</v>
      </c>
      <c r="B16" s="45">
        <v>800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8540800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12</v>
      </c>
      <c r="B18" s="47">
        <f>959*B4</f>
        <v>2589300</v>
      </c>
      <c r="C18" s="47"/>
      <c r="D18" s="48"/>
      <c r="E18" s="10"/>
      <c r="F18" s="10"/>
      <c r="G18" s="10"/>
    </row>
    <row r="19" spans="1:15" ht="16.5" x14ac:dyDescent="0.3">
      <c r="A19" s="45" t="s">
        <v>16</v>
      </c>
      <c r="B19" s="49">
        <f>B17*0.03/12</f>
        <v>21352</v>
      </c>
      <c r="C19" s="47"/>
      <c r="D19" s="47"/>
      <c r="E19" s="10"/>
    </row>
    <row r="20" spans="1:15" x14ac:dyDescent="0.25">
      <c r="B20" s="18"/>
      <c r="C20" s="18"/>
    </row>
    <row r="21" spans="1:15" x14ac:dyDescent="0.25">
      <c r="B21" s="18"/>
      <c r="C21" s="18"/>
    </row>
    <row r="23" spans="1:15" x14ac:dyDescent="0.25">
      <c r="D23" t="s">
        <v>14</v>
      </c>
    </row>
    <row r="24" spans="1:15" x14ac:dyDescent="0.25">
      <c r="B24" s="50" t="s">
        <v>20</v>
      </c>
      <c r="C24" s="50" t="s">
        <v>15</v>
      </c>
      <c r="D24" s="51" t="s">
        <v>21</v>
      </c>
      <c r="E24" s="51"/>
      <c r="F24" s="51" t="s">
        <v>11</v>
      </c>
      <c r="G24" s="51" t="s">
        <v>17</v>
      </c>
      <c r="H24" s="51" t="s">
        <v>18</v>
      </c>
      <c r="I24" s="51" t="s">
        <v>19</v>
      </c>
      <c r="J24" s="51"/>
    </row>
    <row r="25" spans="1:15" ht="17.25" x14ac:dyDescent="0.3">
      <c r="B25" s="50"/>
      <c r="C25" s="50">
        <v>788</v>
      </c>
      <c r="D25" s="51"/>
      <c r="E25" s="51"/>
      <c r="F25" s="51">
        <v>12500000</v>
      </c>
      <c r="G25" s="16">
        <f t="shared" ref="G25:G31" si="0">F25/C25</f>
        <v>15862.944162436548</v>
      </c>
      <c r="H25" s="16" t="e">
        <f>F25/D25</f>
        <v>#DIV/0!</v>
      </c>
      <c r="I25" s="16" t="e">
        <f t="shared" ref="I25:I31" si="1">F25/B25</f>
        <v>#DIV/0!</v>
      </c>
      <c r="J25" s="51">
        <f>B25/C25</f>
        <v>0</v>
      </c>
      <c r="K25" s="26"/>
    </row>
    <row r="26" spans="1:15" ht="17.25" x14ac:dyDescent="0.3">
      <c r="B26" s="50"/>
      <c r="C26" s="50">
        <v>800</v>
      </c>
      <c r="D26" s="51"/>
      <c r="E26" s="51"/>
      <c r="F26" s="51">
        <v>9000000</v>
      </c>
      <c r="G26" s="16">
        <f t="shared" si="0"/>
        <v>11250</v>
      </c>
      <c r="H26" s="16" t="e">
        <f>F26/D26</f>
        <v>#DIV/0!</v>
      </c>
      <c r="I26" s="16" t="e">
        <f t="shared" si="1"/>
        <v>#DIV/0!</v>
      </c>
      <c r="J26" s="51">
        <f t="shared" ref="J26:J31" si="2">D26/C26</f>
        <v>0</v>
      </c>
      <c r="K26" s="26"/>
    </row>
    <row r="27" spans="1:15" x14ac:dyDescent="0.25">
      <c r="B27" s="50"/>
      <c r="C27" s="50">
        <v>760</v>
      </c>
      <c r="D27" s="51"/>
      <c r="E27" s="51"/>
      <c r="F27" s="16">
        <v>8400000</v>
      </c>
      <c r="G27" s="16">
        <f t="shared" si="0"/>
        <v>11052.631578947368</v>
      </c>
      <c r="H27" s="16" t="e">
        <f t="shared" ref="H27:H31" si="3">F27/D27</f>
        <v>#DIV/0!</v>
      </c>
      <c r="I27" s="16" t="e">
        <f t="shared" si="1"/>
        <v>#DIV/0!</v>
      </c>
      <c r="J27" s="51">
        <f t="shared" si="2"/>
        <v>0</v>
      </c>
    </row>
    <row r="28" spans="1:15" x14ac:dyDescent="0.25">
      <c r="B28" s="50"/>
      <c r="C28" s="50">
        <v>814</v>
      </c>
      <c r="D28" s="51"/>
      <c r="E28" s="51"/>
      <c r="F28" s="16">
        <v>8500000</v>
      </c>
      <c r="G28" s="16">
        <f t="shared" si="0"/>
        <v>10442.260442260442</v>
      </c>
      <c r="H28" s="16" t="e">
        <f t="shared" si="3"/>
        <v>#DIV/0!</v>
      </c>
      <c r="I28" s="16" t="e">
        <f t="shared" si="1"/>
        <v>#DIV/0!</v>
      </c>
      <c r="J28" s="51">
        <f t="shared" si="2"/>
        <v>0</v>
      </c>
    </row>
    <row r="29" spans="1:15" x14ac:dyDescent="0.25">
      <c r="B29" s="50"/>
      <c r="C29" s="50">
        <v>800</v>
      </c>
      <c r="D29" s="51"/>
      <c r="E29" s="51"/>
      <c r="F29" s="16">
        <v>8500000</v>
      </c>
      <c r="G29" s="16">
        <f t="shared" si="0"/>
        <v>10625</v>
      </c>
      <c r="H29" s="16" t="e">
        <f t="shared" si="3"/>
        <v>#DIV/0!</v>
      </c>
      <c r="I29" s="16" t="e">
        <f t="shared" si="1"/>
        <v>#DIV/0!</v>
      </c>
      <c r="J29" s="51">
        <f t="shared" si="2"/>
        <v>0</v>
      </c>
    </row>
    <row r="30" spans="1:15" x14ac:dyDescent="0.25">
      <c r="B30" s="50"/>
      <c r="C30" s="50"/>
      <c r="D30" s="51"/>
      <c r="E30" s="51"/>
      <c r="F30" s="16"/>
      <c r="G30" s="16" t="e">
        <f t="shared" si="0"/>
        <v>#DIV/0!</v>
      </c>
      <c r="H30" s="16" t="e">
        <f t="shared" si="3"/>
        <v>#DIV/0!</v>
      </c>
      <c r="I30" s="16" t="e">
        <f t="shared" si="1"/>
        <v>#DIV/0!</v>
      </c>
      <c r="J30" s="51" t="e">
        <f t="shared" si="2"/>
        <v>#DIV/0!</v>
      </c>
    </row>
    <row r="31" spans="1:15" x14ac:dyDescent="0.25">
      <c r="B31" s="50"/>
      <c r="C31" s="50"/>
      <c r="D31" s="51"/>
      <c r="E31" s="51"/>
      <c r="F31" s="16"/>
      <c r="G31" s="16" t="e">
        <f t="shared" si="0"/>
        <v>#DIV/0!</v>
      </c>
      <c r="H31" s="16" t="e">
        <f t="shared" si="3"/>
        <v>#DIV/0!</v>
      </c>
      <c r="I31" s="16" t="e">
        <f t="shared" si="1"/>
        <v>#DIV/0!</v>
      </c>
      <c r="J31" s="51" t="e">
        <f t="shared" si="2"/>
        <v>#DIV/0!</v>
      </c>
    </row>
    <row r="32" spans="1:15" x14ac:dyDescent="0.25">
      <c r="B32" s="13" t="s">
        <v>22</v>
      </c>
    </row>
    <row r="33" spans="1:9" x14ac:dyDescent="0.25">
      <c r="B33" s="50">
        <f>97*10.764+13.54*10.764+5.76*10.764</f>
        <v>1251.8531999999998</v>
      </c>
      <c r="C33" s="50">
        <v>11635998</v>
      </c>
      <c r="D33" s="51">
        <f>C33/B33</f>
        <v>9295.0179781463212</v>
      </c>
      <c r="E33" s="51">
        <v>814600</v>
      </c>
      <c r="F33" s="51">
        <v>30000</v>
      </c>
      <c r="G33" s="16">
        <f>F33+E33+C33</f>
        <v>12480598</v>
      </c>
      <c r="H33" s="51">
        <f>G33/B33</f>
        <v>9969.6977249409138</v>
      </c>
      <c r="I33" s="16" t="e">
        <f>G33/A33</f>
        <v>#DIV/0!</v>
      </c>
    </row>
    <row r="34" spans="1:9" x14ac:dyDescent="0.25">
      <c r="B34" s="50">
        <f>97*10.764+5.76*10.764</f>
        <v>1106.1086399999999</v>
      </c>
      <c r="C34" s="50">
        <v>12239006</v>
      </c>
      <c r="D34" s="51">
        <f>C34/B34</f>
        <v>11064.922158098323</v>
      </c>
      <c r="E34" s="51">
        <v>720000</v>
      </c>
      <c r="F34" s="51">
        <v>30000</v>
      </c>
      <c r="G34" s="16">
        <f>F34+E34+C34</f>
        <v>12989006</v>
      </c>
      <c r="H34" s="51">
        <f>G34/B34</f>
        <v>11742.974903441673</v>
      </c>
      <c r="I34" s="16"/>
    </row>
    <row r="35" spans="1:9" x14ac:dyDescent="0.25">
      <c r="B35" s="50"/>
      <c r="C35" s="50"/>
      <c r="D35" s="51" t="e">
        <f>C35/B35</f>
        <v>#DIV/0!</v>
      </c>
      <c r="E35" s="51">
        <v>245000</v>
      </c>
      <c r="F35" s="51">
        <v>30000</v>
      </c>
      <c r="G35" s="16">
        <f>F35+E35+C35</f>
        <v>275000</v>
      </c>
      <c r="H35" s="51" t="e">
        <f>G35/B35</f>
        <v>#DIV/0!</v>
      </c>
      <c r="I35" s="51"/>
    </row>
    <row r="36" spans="1:9" ht="15.75" x14ac:dyDescent="0.25">
      <c r="A36" s="11"/>
      <c r="B36" s="50"/>
      <c r="C36" s="50"/>
      <c r="D36" s="51" t="e">
        <f>C36/B36</f>
        <v>#DIV/0!</v>
      </c>
      <c r="E36" s="51">
        <v>392000</v>
      </c>
      <c r="F36" s="51">
        <v>30000</v>
      </c>
      <c r="G36" s="16">
        <f>F36+E36+C36</f>
        <v>422000</v>
      </c>
      <c r="H36" s="51" t="e">
        <f>G36/B36</f>
        <v>#DIV/0!</v>
      </c>
      <c r="I36" s="51"/>
    </row>
    <row r="37" spans="1:9" ht="15.75" x14ac:dyDescent="0.25">
      <c r="A37" s="11"/>
      <c r="B37" s="50"/>
      <c r="C37" s="50"/>
      <c r="D37" s="51" t="e">
        <f>C37/B37</f>
        <v>#DIV/0!</v>
      </c>
      <c r="E37" s="51">
        <v>210000</v>
      </c>
      <c r="F37" s="51">
        <v>30000</v>
      </c>
      <c r="G37" s="16">
        <f>F37+E37+C37</f>
        <v>240000</v>
      </c>
      <c r="H37" s="51" t="e">
        <f>G37/B37</f>
        <v>#DIV/0!</v>
      </c>
      <c r="I37" s="51"/>
    </row>
    <row r="38" spans="1:9" ht="15.75" x14ac:dyDescent="0.25">
      <c r="A38" s="11"/>
    </row>
    <row r="39" spans="1:9" ht="15.75" x14ac:dyDescent="0.25">
      <c r="A39" s="11"/>
    </row>
    <row r="40" spans="1:9" ht="15.75" x14ac:dyDescent="0.25">
      <c r="A40" s="11"/>
    </row>
    <row r="41" spans="1:9" ht="15.75" x14ac:dyDescent="0.25">
      <c r="A41" s="11"/>
    </row>
    <row r="42" spans="1:9" ht="15.75" x14ac:dyDescent="0.25">
      <c r="A42" s="11"/>
    </row>
    <row r="62" spans="4:6" x14ac:dyDescent="0.25">
      <c r="D62" s="10"/>
      <c r="E62" s="10"/>
      <c r="F62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761D-F946-466E-A572-CAE68E73FABE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2023-12-08T10:23:35Z</dcterms:modified>
</cp:coreProperties>
</file>