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A134FA27-19AA-4BF4-B3A9-CA3C97894F1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G7" i="1"/>
  <c r="B33" i="1"/>
  <c r="N28" i="1" l="1"/>
  <c r="N27" i="1"/>
  <c r="M25" i="1"/>
  <c r="F6" i="1"/>
  <c r="H13" i="1"/>
  <c r="H12" i="1"/>
  <c r="G5" i="1" l="1"/>
  <c r="J31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K7" i="1" l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<sst xmlns="http://schemas.openxmlformats.org/spreadsheetml/2006/main" count="29" uniqueCount="27">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</sst>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4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43" fontId="0" fillId="0" borderId="1" xfId="1" applyFont="1" applyFill="1" applyBorder="1"/>
    <xf numFmtId="43" fontId="7" fillId="0" borderId="7" xfId="0" applyNumberFormat="1" applyFont="1" applyBorder="1"/>
    <xf numFmtId="43" fontId="6" fillId="0" borderId="0" xfId="0" applyNumberFormat="1" applyFont="1"/>
    <xf numFmtId="43" fontId="1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505576</xdr:colOff>
      <xdr:row>36</xdr:row>
      <xdr:rowOff>67642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39CAF5-91A0-6B53-F7C8-DC26B212A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82376" cy="692564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534155</xdr:colOff>
      <xdr:row>37</xdr:row>
      <xdr:rowOff>48615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03E5E9-BD99-F4ED-28B9-B75B805F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10955" cy="709711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35</xdr:col>
      <xdr:colOff>534751</xdr:colOff>
      <xdr:row>29</xdr:row>
      <xdr:rowOff>181771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5D78A5-11B2-60C6-1FBC-C33A7068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9678751" cy="5706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E2FAF0-EFBE-525F-AE43-5D217C899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5128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210856</xdr:colOff>
      <xdr:row>26</xdr:row>
      <xdr:rowOff>10218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BB5D3-F910-D815-237B-B7B20E942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4856" cy="49632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114997</xdr:colOff>
      <xdr:row>28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93E20-DF0B-40BF-0E30-FEBD6E89B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91797" cy="545858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10207</xdr:colOff>
      <xdr:row>30</xdr:row>
      <xdr:rowOff>96061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87860-4472-10FE-D72D-35597BDA5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4887007" cy="5811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H18" sqref="H18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5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36"/>
      <c r="C2" s="36"/>
      <c r="D2" s="44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37">
        <v>7000</v>
      </c>
      <c r="C3" s="37"/>
      <c r="D3" s="34"/>
      <c r="E3" s="13"/>
      <c r="F3" s="5">
        <v>2013</v>
      </c>
      <c r="G3" s="7">
        <v>2023</v>
      </c>
      <c r="H3" s="8">
        <f>G3-F3</f>
        <v>10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37">
        <v>2500</v>
      </c>
      <c r="C4" s="37"/>
      <c r="D4" s="34"/>
      <c r="E4" s="13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37">
        <f>B3-B4</f>
        <v>4500</v>
      </c>
      <c r="C5" s="37"/>
      <c r="D5" s="34"/>
      <c r="E5" s="20"/>
      <c r="F5" s="55">
        <v>389</v>
      </c>
      <c r="G5" s="23">
        <f>43.37*10.764</f>
        <v>466.83467999999993</v>
      </c>
      <c r="H5" s="26"/>
      <c r="I5" s="40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37">
        <f>B4</f>
        <v>2500</v>
      </c>
      <c r="C6" s="37"/>
      <c r="D6" s="34"/>
      <c r="E6" s="56"/>
      <c r="F6" s="56">
        <f>F5*1.2</f>
        <v>466.79999999999995</v>
      </c>
      <c r="G6" s="24">
        <v>8000</v>
      </c>
      <c r="H6" s="26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10</v>
      </c>
      <c r="C7" s="33"/>
      <c r="D7" s="45"/>
      <c r="E7" s="57"/>
      <c r="F7" s="20"/>
      <c r="G7" s="24">
        <f>G6*G5</f>
        <v>3734677.4399999995</v>
      </c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50</v>
      </c>
      <c r="C8" s="33"/>
      <c r="D8" s="46"/>
      <c r="E8" s="42"/>
      <c r="F8" s="20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5"/>
      <c r="E9" s="41"/>
      <c r="F9" s="43"/>
      <c r="G9" s="39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15</v>
      </c>
      <c r="C10" s="33"/>
      <c r="D10" s="45"/>
      <c r="E10" s="41"/>
      <c r="F10" s="20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38">
        <f>B10%</f>
        <v>0.15</v>
      </c>
      <c r="C11" s="38"/>
      <c r="D11" s="47"/>
      <c r="E11" s="29"/>
      <c r="F11" s="13" t="s">
        <v>26</v>
      </c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37">
        <f>B6*B11</f>
        <v>375</v>
      </c>
      <c r="C12" s="37"/>
      <c r="D12" s="48"/>
      <c r="E12" s="1"/>
      <c r="F12" s="13">
        <v>382</v>
      </c>
      <c r="G12" s="24">
        <v>43</v>
      </c>
      <c r="H12" s="25">
        <f>G12+F12</f>
        <v>425</v>
      </c>
      <c r="I12" s="58"/>
      <c r="J12" s="5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37">
        <f>B6-B12</f>
        <v>2125</v>
      </c>
      <c r="C13" s="37"/>
      <c r="D13" s="48"/>
      <c r="E13" s="1"/>
      <c r="F13" s="13"/>
      <c r="G13" s="25"/>
      <c r="H13" s="25">
        <f>H12*1.2</f>
        <v>510</v>
      </c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37">
        <f>B5</f>
        <v>4500</v>
      </c>
      <c r="C14" s="37"/>
      <c r="D14" s="34"/>
      <c r="E14" s="13"/>
      <c r="F14" s="16"/>
      <c r="H14" s="25"/>
      <c r="I14" s="5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37">
        <f>B14+B13</f>
        <v>6625</v>
      </c>
      <c r="C15" s="37"/>
      <c r="D15" s="34"/>
      <c r="E15" s="13"/>
      <c r="F15" s="16"/>
      <c r="G15" s="27"/>
      <c r="H15" s="25"/>
      <c r="I15" s="25"/>
      <c r="J15" s="16"/>
      <c r="K15" s="16"/>
      <c r="L15" s="16"/>
      <c r="M15" s="14"/>
      <c r="N15" s="8"/>
      <c r="O15" s="6"/>
    </row>
    <row r="16" spans="1:15" ht="16.5" x14ac:dyDescent="0.3">
      <c r="A16" s="50" t="s">
        <v>23</v>
      </c>
      <c r="B16" s="49">
        <v>389</v>
      </c>
      <c r="C16" s="49"/>
      <c r="D16" s="50"/>
      <c r="E16" s="13"/>
      <c r="F16" s="25"/>
      <c r="G16" s="28"/>
      <c r="H16" s="24"/>
      <c r="I16" s="40"/>
      <c r="L16" s="5"/>
      <c r="N16" s="11"/>
      <c r="O16" s="6"/>
    </row>
    <row r="17" spans="1:15" ht="18.75" x14ac:dyDescent="0.3">
      <c r="A17" s="50" t="s">
        <v>11</v>
      </c>
      <c r="B17" s="51">
        <f>B16*B15</f>
        <v>2577125</v>
      </c>
      <c r="C17" s="51"/>
      <c r="D17" s="52"/>
      <c r="E17" s="13"/>
      <c r="F17" s="60"/>
      <c r="G17" s="25"/>
      <c r="H17" s="24"/>
      <c r="I17" s="40"/>
      <c r="L17" s="5"/>
      <c r="N17" s="24"/>
      <c r="O17" s="40"/>
    </row>
    <row r="18" spans="1:15" ht="16.5" x14ac:dyDescent="0.3">
      <c r="A18" s="50" t="s">
        <v>12</v>
      </c>
      <c r="B18" s="51">
        <f>467*B4</f>
        <v>1167500</v>
      </c>
      <c r="C18" s="51"/>
      <c r="D18" s="52"/>
      <c r="E18" s="13"/>
      <c r="F18" s="13"/>
      <c r="G18" s="13"/>
      <c r="I18" s="6"/>
    </row>
    <row r="19" spans="1:15" ht="16.5" x14ac:dyDescent="0.3">
      <c r="A19" s="49" t="s">
        <v>16</v>
      </c>
      <c r="B19" s="53">
        <f>B17*0.03/12</f>
        <v>6442.8125</v>
      </c>
      <c r="C19" s="51"/>
      <c r="D19" s="51"/>
      <c r="E19" s="13"/>
    </row>
    <row r="20" spans="1:15" x14ac:dyDescent="0.25">
      <c r="B20" s="22"/>
      <c r="C20" s="22"/>
    </row>
    <row r="21" spans="1:15" x14ac:dyDescent="0.25">
      <c r="B21" s="22"/>
      <c r="C21" s="22"/>
    </row>
    <row r="23" spans="1:15" x14ac:dyDescent="0.25">
      <c r="D23" t="s">
        <v>14</v>
      </c>
    </row>
    <row r="24" spans="1:15" x14ac:dyDescent="0.25">
      <c r="B24" s="54" t="s">
        <v>20</v>
      </c>
      <c r="C24" s="54" t="s">
        <v>15</v>
      </c>
      <c r="D24" s="55" t="s">
        <v>21</v>
      </c>
      <c r="E24" s="55"/>
      <c r="F24" s="55" t="s">
        <v>11</v>
      </c>
      <c r="G24" s="55" t="s">
        <v>17</v>
      </c>
      <c r="H24" s="55" t="s">
        <v>18</v>
      </c>
      <c r="I24" s="55" t="s">
        <v>19</v>
      </c>
      <c r="J24" s="55"/>
    </row>
    <row r="25" spans="1:15" ht="17.25" x14ac:dyDescent="0.3">
      <c r="B25" s="54"/>
      <c r="C25" s="54">
        <v>380</v>
      </c>
      <c r="D25" s="55">
        <v>560</v>
      </c>
      <c r="E25" s="55"/>
      <c r="F25" s="55">
        <v>3200000</v>
      </c>
      <c r="G25" s="20">
        <f t="shared" ref="G25:G31" si="0">F25/C25</f>
        <v>8421.0526315789466</v>
      </c>
      <c r="H25" s="20">
        <f>F25/D25</f>
        <v>5714.2857142857147</v>
      </c>
      <c r="I25" s="20" t="e">
        <f t="shared" ref="I25:I31" si="1">F25/B25</f>
        <v>#DIV/0!</v>
      </c>
      <c r="J25" s="55">
        <f>B25/C25</f>
        <v>0</v>
      </c>
      <c r="K25" s="30"/>
      <c r="M25">
        <f>25.09*10.764</f>
        <v>270.06876</v>
      </c>
      <c r="N25">
        <v>225</v>
      </c>
    </row>
    <row r="26" spans="1:15" ht="17.25" x14ac:dyDescent="0.3">
      <c r="B26" s="54"/>
      <c r="C26" s="54">
        <v>1180</v>
      </c>
      <c r="D26" s="55">
        <v>1410</v>
      </c>
      <c r="E26" s="55"/>
      <c r="F26" s="55">
        <v>12500000</v>
      </c>
      <c r="G26" s="20">
        <f t="shared" si="0"/>
        <v>10593.22033898305</v>
      </c>
      <c r="H26" s="20">
        <f>F26/D26</f>
        <v>8865.2482269503544</v>
      </c>
      <c r="I26" s="20" t="e">
        <f t="shared" si="1"/>
        <v>#DIV/0!</v>
      </c>
      <c r="J26" s="55">
        <f t="shared" ref="J26:J31" si="2">D26/C26</f>
        <v>1.1949152542372881</v>
      </c>
      <c r="K26" s="30"/>
      <c r="N26">
        <v>22000</v>
      </c>
    </row>
    <row r="27" spans="1:15" x14ac:dyDescent="0.25">
      <c r="B27" s="54"/>
      <c r="C27" s="54"/>
      <c r="D27" s="55"/>
      <c r="E27" s="55"/>
      <c r="F27" s="20"/>
      <c r="G27" s="20" t="e">
        <f t="shared" si="0"/>
        <v>#DIV/0!</v>
      </c>
      <c r="H27" s="20" t="e">
        <f t="shared" ref="H27:H31" si="3">F27/D27</f>
        <v>#DIV/0!</v>
      </c>
      <c r="I27" s="20" t="e">
        <f t="shared" si="1"/>
        <v>#DIV/0!</v>
      </c>
      <c r="J27" s="55" t="e">
        <f t="shared" si="2"/>
        <v>#DIV/0!</v>
      </c>
      <c r="N27">
        <f>N26*N25</f>
        <v>4950000</v>
      </c>
    </row>
    <row r="28" spans="1:15" x14ac:dyDescent="0.25">
      <c r="B28" s="54"/>
      <c r="C28" s="54"/>
      <c r="D28" s="55"/>
      <c r="E28" s="55"/>
      <c r="F28" s="20"/>
      <c r="G28" s="20" t="e">
        <f t="shared" si="0"/>
        <v>#DIV/0!</v>
      </c>
      <c r="H28" s="20" t="e">
        <f t="shared" si="3"/>
        <v>#DIV/0!</v>
      </c>
      <c r="I28" s="20" t="e">
        <f t="shared" si="1"/>
        <v>#DIV/0!</v>
      </c>
      <c r="J28" s="55" t="e">
        <f t="shared" si="2"/>
        <v>#DIV/0!</v>
      </c>
      <c r="N28">
        <f>N27/270</f>
        <v>18333.333333333332</v>
      </c>
    </row>
    <row r="29" spans="1:15" x14ac:dyDescent="0.25">
      <c r="B29" s="54"/>
      <c r="C29" s="54"/>
      <c r="D29" s="55"/>
      <c r="E29" s="55"/>
      <c r="F29" s="20"/>
      <c r="G29" s="20" t="e">
        <f t="shared" si="0"/>
        <v>#DIV/0!</v>
      </c>
      <c r="H29" s="20" t="e">
        <f t="shared" si="3"/>
        <v>#DIV/0!</v>
      </c>
      <c r="I29" s="20" t="e">
        <f t="shared" si="1"/>
        <v>#DIV/0!</v>
      </c>
      <c r="J29" s="55" t="e">
        <f t="shared" si="2"/>
        <v>#DIV/0!</v>
      </c>
    </row>
    <row r="30" spans="1:15" x14ac:dyDescent="0.25">
      <c r="B30" s="54"/>
      <c r="C30" s="54"/>
      <c r="D30" s="55"/>
      <c r="E30" s="55"/>
      <c r="F30" s="20"/>
      <c r="G30" s="20" t="e">
        <f t="shared" si="0"/>
        <v>#DIV/0!</v>
      </c>
      <c r="H30" s="20" t="e">
        <f t="shared" si="3"/>
        <v>#DIV/0!</v>
      </c>
      <c r="I30" s="20" t="e">
        <f t="shared" si="1"/>
        <v>#DIV/0!</v>
      </c>
      <c r="J30" s="55" t="e">
        <f t="shared" si="2"/>
        <v>#DIV/0!</v>
      </c>
    </row>
    <row r="31" spans="1:15" x14ac:dyDescent="0.25">
      <c r="B31" s="54"/>
      <c r="C31" s="54"/>
      <c r="D31" s="55"/>
      <c r="E31" s="55"/>
      <c r="F31" s="20"/>
      <c r="G31" s="20" t="e">
        <f t="shared" si="0"/>
        <v>#DIV/0!</v>
      </c>
      <c r="H31" s="20" t="e">
        <f t="shared" si="3"/>
        <v>#DIV/0!</v>
      </c>
      <c r="I31" s="20" t="e">
        <f t="shared" si="1"/>
        <v>#DIV/0!</v>
      </c>
      <c r="J31" s="55" t="e">
        <f t="shared" si="2"/>
        <v>#DIV/0!</v>
      </c>
    </row>
    <row r="32" spans="1:15" x14ac:dyDescent="0.25">
      <c r="B32" s="17" t="s">
        <v>22</v>
      </c>
    </row>
    <row r="33" spans="1:9" x14ac:dyDescent="0.25">
      <c r="B33" s="54">
        <f>35.97*10.764</f>
        <v>387.18107999999995</v>
      </c>
      <c r="C33" s="54">
        <v>2850000</v>
      </c>
      <c r="D33" s="55">
        <f>C33/B33</f>
        <v>7360.8968702706243</v>
      </c>
      <c r="E33" s="55">
        <v>199500</v>
      </c>
      <c r="F33" s="55">
        <v>28500</v>
      </c>
      <c r="G33" s="20">
        <f>F33+E33+C33</f>
        <v>3078000</v>
      </c>
      <c r="H33" s="55">
        <f>G33/B33</f>
        <v>7949.7686198922747</v>
      </c>
      <c r="I33" s="20" t="e">
        <f>G33/A33</f>
        <v>#DIV/0!</v>
      </c>
    </row>
    <row r="34" spans="1:9" x14ac:dyDescent="0.25">
      <c r="B34" s="54">
        <v>365</v>
      </c>
      <c r="C34" s="54">
        <v>2475000</v>
      </c>
      <c r="D34" s="55">
        <f>C34/B34</f>
        <v>6780.821917808219</v>
      </c>
      <c r="E34" s="55">
        <v>173250</v>
      </c>
      <c r="F34" s="55">
        <v>24750</v>
      </c>
      <c r="G34" s="20">
        <f>F34+E34+C34</f>
        <v>2673000</v>
      </c>
      <c r="H34" s="55">
        <f>G34/B34</f>
        <v>7323.2876712328771</v>
      </c>
      <c r="I34" s="20"/>
    </row>
    <row r="35" spans="1:9" x14ac:dyDescent="0.25">
      <c r="B35" s="54"/>
      <c r="C35" s="54"/>
      <c r="D35" s="55" t="e">
        <f>C35/B35</f>
        <v>#DIV/0!</v>
      </c>
      <c r="E35" s="55">
        <v>245000</v>
      </c>
      <c r="F35" s="55">
        <v>30000</v>
      </c>
      <c r="G35" s="20">
        <f>F35+E35+C35</f>
        <v>275000</v>
      </c>
      <c r="H35" s="55" t="e">
        <f>G35/B35</f>
        <v>#DIV/0!</v>
      </c>
      <c r="I35" s="55"/>
    </row>
    <row r="36" spans="1:9" ht="15.75" x14ac:dyDescent="0.25">
      <c r="A36" s="15"/>
      <c r="B36" s="54"/>
      <c r="C36" s="54"/>
      <c r="D36" s="55" t="e">
        <f>C36/B36</f>
        <v>#DIV/0!</v>
      </c>
      <c r="E36" s="55">
        <v>392000</v>
      </c>
      <c r="F36" s="55">
        <v>30000</v>
      </c>
      <c r="G36" s="20">
        <f>F36+E36+C36</f>
        <v>422000</v>
      </c>
      <c r="H36" s="55" t="e">
        <f>G36/B36</f>
        <v>#DIV/0!</v>
      </c>
      <c r="I36" s="55"/>
    </row>
    <row r="37" spans="1:9" ht="15.75" x14ac:dyDescent="0.25">
      <c r="A37" s="15"/>
      <c r="B37" s="54"/>
      <c r="C37" s="54"/>
      <c r="D37" s="55" t="e">
        <f>C37/B37</f>
        <v>#DIV/0!</v>
      </c>
      <c r="E37" s="55">
        <v>210000</v>
      </c>
      <c r="F37" s="55">
        <v>30000</v>
      </c>
      <c r="G37" s="20">
        <f>F37+E37+C37</f>
        <v>240000</v>
      </c>
      <c r="H37" s="55" t="e">
        <f>G37/B37</f>
        <v>#DIV/0!</v>
      </c>
      <c r="I37" s="55"/>
    </row>
    <row r="38" spans="1:9" ht="15.75" x14ac:dyDescent="0.25">
      <c r="A38" s="15"/>
    </row>
    <row r="39" spans="1:9" ht="15.75" x14ac:dyDescent="0.25">
      <c r="A39" s="15"/>
    </row>
    <row r="40" spans="1:9" ht="15.75" x14ac:dyDescent="0.25">
      <c r="A40" s="15"/>
    </row>
    <row r="41" spans="1:9" ht="15.75" x14ac:dyDescent="0.25">
      <c r="A41" s="15"/>
    </row>
    <row r="42" spans="1:9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2023-12-08T10:34:03Z</dcterms:modified>
</cp:coreProperties>
</file>