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  <sheet name="Sheet6" sheetId="39" r:id="rId10"/>
    <sheet name="Sheet7" sheetId="40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8"/>
  <c r="I14"/>
  <c r="I9"/>
  <c r="I10"/>
  <c r="I11"/>
  <c r="I12"/>
  <c r="I13"/>
  <c r="I18"/>
  <c r="I8"/>
  <c r="P5" i="4"/>
  <c r="Q5" s="1"/>
  <c r="B5" s="1"/>
  <c r="C5" s="1"/>
  <c r="D5" s="1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J5"/>
  <c r="I5"/>
  <c r="E5"/>
  <c r="Q4"/>
  <c r="B4" s="1"/>
  <c r="C4" s="1"/>
  <c r="D4" s="1"/>
  <c r="P4"/>
  <c r="J4"/>
  <c r="I4"/>
  <c r="E4"/>
  <c r="F4" s="1"/>
  <c r="Q3"/>
  <c r="B3" s="1"/>
  <c r="C3" s="1"/>
  <c r="D3" s="1"/>
  <c r="J3"/>
  <c r="I3"/>
  <c r="E3"/>
  <c r="Q2"/>
  <c r="B2" s="1"/>
  <c r="C2" s="1"/>
  <c r="D2" s="1"/>
  <c r="J2"/>
  <c r="I2"/>
  <c r="E2"/>
  <c r="F2" s="1"/>
  <c r="F5" l="1"/>
  <c r="F3"/>
  <c r="H2"/>
  <c r="H3"/>
  <c r="H4"/>
  <c r="H5"/>
  <c r="H6"/>
  <c r="H7"/>
  <c r="H8"/>
  <c r="H9"/>
  <c r="H10"/>
  <c r="H11"/>
  <c r="H12"/>
  <c r="H13"/>
  <c r="G2"/>
  <c r="G3"/>
  <c r="G4"/>
  <c r="G5"/>
  <c r="G6"/>
  <c r="G7"/>
  <c r="G8"/>
  <c r="G9"/>
  <c r="G10"/>
  <c r="G11"/>
  <c r="G12"/>
  <c r="G13"/>
  <c r="J1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I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E24" l="1"/>
  <c r="B20"/>
  <c r="P17" i="4"/>
  <c r="Q17" s="1"/>
  <c r="J17"/>
  <c r="I17"/>
  <c r="E17"/>
  <c r="A17"/>
  <c r="P16"/>
  <c r="Q16" s="1"/>
  <c r="J16"/>
  <c r="I16"/>
  <c r="E16"/>
  <c r="A16"/>
  <c r="B16" l="1"/>
  <c r="B17"/>
  <c r="C17" l="1"/>
  <c r="G17" s="1"/>
  <c r="F17"/>
  <c r="C16"/>
  <c r="G16" s="1"/>
  <c r="F16"/>
  <c r="D17"/>
  <c r="H17" s="1"/>
  <c r="D16"/>
  <c r="H16" s="1"/>
</calcChain>
</file>

<file path=xl/sharedStrings.xml><?xml version="1.0" encoding="utf-8"?>
<sst xmlns="http://schemas.openxmlformats.org/spreadsheetml/2006/main" count="141" uniqueCount="106">
  <si>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</si>
  <si>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</si>
  <si>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</si>
  <si>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</si>
  <si>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</si>
  <si>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</si>
  <si>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</si>
  <si>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</si>
  <si>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</si>
  <si>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</si>
  <si>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</si>
  <si>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</si>
  <si>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</si>
  <si>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</si>
  <si>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</si>
  <si>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</si>
  <si>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</si>
  <si>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</si>
  <si>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</si>
  <si>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</si>
  <si>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</si>
  <si>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</si>
  <si>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</si>
  <si>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</si>
  <si>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</si>
  <si>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</si>
  <si>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</si>
  <si>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</si>
  <si>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</si>
  <si>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</si>
  <si>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</si>
  <si>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</si>
  <si>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</si>
  <si>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</si>
  <si>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</si>
  <si>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</si>
  <si>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</si>
  <si>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</si>
  <si>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</si>
  <si>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</si>
  <si>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</si>
  <si>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</si>
  <si>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</si>
  <si>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</si>
  <si>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</si>
  <si>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</si>
  <si>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</si>
  <si>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</si>
  <si>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</si>
  <si>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</si>
  <si>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</si>
  <si>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</si>
  <si>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</si>
  <si>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</si>
  <si>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</si>
  <si>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</si>
  <si>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</si>
  <si>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</si>
  <si>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</si>
  <si>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</si>
  <si>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</si>
  <si>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</si>
  <si>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</si>
  <si>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</si>
  <si>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</si>
  <si>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</si>
  <si>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</si>
  <si>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</si>
  <si>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</si>
  <si>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</si>
  <si>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</si>
  <si>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</si>
  <si>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</si>
  <si>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</si>
  <si>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</si>
  <si>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</si>
  <si>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</si>
  <si>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</si>
  <si>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</si>
  <si>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</si>
  <si>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</si>
  <si>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</si>
  <si>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</si>
  <si>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</si>
  <si>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</si>
  <si>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</si>
  <si>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</si>
  <si>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</si>
  <si>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</si>
  <si>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</si>
  <si>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</si>
  <si>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</si>
  <si>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</si>
  <si>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</si>
  <si>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</si>
  <si>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</si>
  <si>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</si>
  <si>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</si>
  <si>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</si>
  <si>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</si>
  <si>
    <t>Hall</t>
  </si>
  <si>
    <t>bed</t>
  </si>
  <si>
    <t>kit</t>
  </si>
  <si>
    <t>Tilet</t>
  </si>
  <si>
    <t>passa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</si>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</sst>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4</xdr:row>
      <xdr:rowOff>133350</xdr:rowOff>
    </xdr:from>
    <xdr:to>
      <xdr:col>11</xdr:col>
      <xdr:colOff>28575</xdr:colOff>
      <xdr:row>27</xdr:row>
      <xdr:rowOff>123825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000125" y="895350"/>
          <a:ext cx="5734050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152400</xdr:rowOff>
    </xdr:from>
    <xdr:to>
      <xdr:col>9</xdr:col>
      <xdr:colOff>572770</xdr:colOff>
      <xdr:row>21</xdr:row>
      <xdr:rowOff>95250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5763895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:a14="http://schemas.microsoft.com/office/drawing/2010/main" xmlns="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10</xdr:col>
      <xdr:colOff>380365</xdr:colOff>
      <xdr:row>20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42950" y="266700"/>
          <a:ext cx="573341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425824</xdr:colOff>
      <xdr:row>2</xdr:row>
      <xdr:rowOff>56029</xdr:rowOff>
    </xdr:from>
    <xdr:to>
      <xdr:col>11</xdr:col>
      <xdr:colOff>108063</xdr:colOff>
      <xdr:row>23</xdr:row>
      <xdr:rowOff>141754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1030942" y="437029"/>
          <a:ext cx="5733415" cy="4086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31535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29500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29500</v>
      </c>
      <c r="D10" s="56" t="s">
        <v>61</v>
      </c>
      <c r="E10" s="57">
        <f>ROUND(C10/10.764,0)</f>
        <v>2741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504</v>
      </c>
      <c r="D17" s="71">
        <f>E10*C17</f>
        <v>1381464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opLeftCell="A7" workbookViewId="0">
      <selection activeCell="J19" sqref="J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>
      <c r="A1" s="11"/>
      <c r="B1" s="12"/>
      <c r="C1" s="13"/>
      <c r="D1" s="14"/>
      <c r="F1" s="74"/>
      <c r="G1" s="74"/>
    </row>
    <row r="2" spans="1:10">
      <c r="A2" s="15"/>
      <c r="C2" s="16" t="s">
        <v>76</v>
      </c>
      <c r="D2" s="17"/>
      <c r="F2" s="74"/>
      <c r="G2" s="74"/>
    </row>
    <row r="3" spans="1:10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10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0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10">
      <c r="A6" s="15" t="s">
        <v>16</v>
      </c>
      <c r="B6" s="18"/>
      <c r="C6" s="19">
        <f>C4</f>
        <v>2000</v>
      </c>
      <c r="D6" s="22"/>
      <c r="F6" s="74"/>
      <c r="G6" s="74"/>
    </row>
    <row r="7" spans="1:10">
      <c r="A7" s="15" t="s">
        <v>17</v>
      </c>
      <c r="B7" s="23"/>
      <c r="C7" s="24"/>
      <c r="D7" s="24"/>
      <c r="F7" s="74"/>
      <c r="G7" s="74"/>
    </row>
    <row r="8" spans="1:10">
      <c r="A8" s="15" t="s">
        <v>18</v>
      </c>
      <c r="B8" s="23"/>
      <c r="C8" s="24">
        <f>C9-C7</f>
        <v>60</v>
      </c>
      <c r="D8" s="24"/>
      <c r="F8" s="74"/>
      <c r="G8" s="74"/>
    </row>
    <row r="9" spans="1:10">
      <c r="A9" s="15" t="s">
        <v>19</v>
      </c>
      <c r="B9" s="23"/>
      <c r="C9" s="24">
        <v>60</v>
      </c>
      <c r="D9" s="24"/>
      <c r="F9" s="74"/>
      <c r="G9" s="74"/>
    </row>
    <row r="10" spans="1:10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0">
      <c r="A11" s="15"/>
      <c r="B11" s="25"/>
      <c r="C11" s="26">
        <f>C10%</f>
        <v>0</v>
      </c>
      <c r="D11" s="26"/>
      <c r="F11" s="74"/>
      <c r="G11" s="74"/>
    </row>
    <row r="12" spans="1:10">
      <c r="A12" s="15" t="s">
        <v>21</v>
      </c>
      <c r="B12" s="18"/>
      <c r="C12" s="19">
        <f>C6*C11</f>
        <v>0</v>
      </c>
      <c r="D12" s="22"/>
      <c r="F12" s="74"/>
      <c r="G12" s="74"/>
    </row>
    <row r="13" spans="1:10">
      <c r="A13" s="15" t="s">
        <v>22</v>
      </c>
      <c r="B13" s="18"/>
      <c r="C13" s="19">
        <f>C6-C12</f>
        <v>2000</v>
      </c>
      <c r="D13" s="22"/>
      <c r="F13" s="74"/>
      <c r="G13" s="74"/>
      <c r="I13" s="6"/>
      <c r="J13" s="29">
        <f>I12*I10</f>
        <v>0</v>
      </c>
    </row>
    <row r="14" spans="1:10">
      <c r="A14" s="15" t="s">
        <v>15</v>
      </c>
      <c r="B14" s="18"/>
      <c r="C14" s="19">
        <f>C5</f>
        <v>2000</v>
      </c>
      <c r="D14" s="22"/>
      <c r="F14" s="74"/>
      <c r="G14" s="74"/>
      <c r="H14" s="71"/>
      <c r="I14" s="6"/>
    </row>
    <row r="15" spans="1:10">
      <c r="B15" s="18"/>
      <c r="C15" s="19"/>
      <c r="D15" s="22"/>
      <c r="F15" s="74"/>
      <c r="G15" s="74"/>
      <c r="H15" s="116"/>
      <c r="I15" s="6"/>
    </row>
    <row r="16" spans="1:10">
      <c r="A16" s="27" t="s">
        <v>23</v>
      </c>
      <c r="B16" s="28"/>
      <c r="C16" s="20">
        <f>C14+C13</f>
        <v>4000</v>
      </c>
      <c r="D16" s="20"/>
      <c r="E16" s="60"/>
      <c r="F16" s="74"/>
      <c r="G16" s="74"/>
      <c r="H16" s="116"/>
      <c r="I16" s="6"/>
    </row>
    <row r="17" spans="1:9">
      <c r="B17" s="23"/>
      <c r="C17" s="24"/>
      <c r="D17" s="24"/>
      <c r="F17" s="74"/>
      <c r="G17" s="74"/>
      <c r="H17" s="116"/>
      <c r="I17" s="6"/>
    </row>
    <row r="18" spans="1:9" ht="16.5">
      <c r="A18" s="27" t="s">
        <v>99</v>
      </c>
      <c r="B18" s="7"/>
      <c r="C18" s="72">
        <v>504</v>
      </c>
      <c r="D18" s="72"/>
      <c r="E18" s="73"/>
      <c r="F18" s="74"/>
      <c r="G18" s="74"/>
    </row>
    <row r="19" spans="1:9">
      <c r="A19" s="15"/>
      <c r="B19" s="6"/>
      <c r="C19" s="29">
        <f>C18*C16</f>
        <v>2016000</v>
      </c>
      <c r="D19" s="74" t="s">
        <v>68</v>
      </c>
      <c r="E19" s="29"/>
      <c r="F19" s="74" t="s">
        <v>68</v>
      </c>
      <c r="G19" s="74"/>
    </row>
    <row r="20" spans="1:9">
      <c r="A20" s="15"/>
      <c r="B20" s="53">
        <f>C20*90%</f>
        <v>1723680</v>
      </c>
      <c r="C20" s="30">
        <f>C19*95%</f>
        <v>1915200</v>
      </c>
      <c r="D20" s="74" t="s">
        <v>24</v>
      </c>
      <c r="E20" s="30"/>
      <c r="F20" s="74" t="s">
        <v>24</v>
      </c>
      <c r="G20" s="74"/>
    </row>
    <row r="21" spans="1:9">
      <c r="A21" s="15"/>
      <c r="C21" s="30">
        <f>C19*80%</f>
        <v>1612800</v>
      </c>
      <c r="D21" s="74" t="s">
        <v>25</v>
      </c>
      <c r="E21" s="30"/>
      <c r="F21" s="74" t="s">
        <v>25</v>
      </c>
      <c r="G21" s="74"/>
    </row>
    <row r="22" spans="1:9">
      <c r="A22" s="15"/>
      <c r="F22" s="74"/>
      <c r="G22" s="74"/>
    </row>
    <row r="23" spans="1:9">
      <c r="A23" s="31" t="s">
        <v>26</v>
      </c>
      <c r="B23" s="32"/>
      <c r="C23" s="33">
        <f>C4*C18</f>
        <v>1008000</v>
      </c>
      <c r="D23" s="33">
        <f>D4*D18</f>
        <v>0</v>
      </c>
    </row>
    <row r="24" spans="1:9">
      <c r="A24" s="15" t="s">
        <v>27</v>
      </c>
      <c r="E24" s="53">
        <f>C20*80%</f>
        <v>1532160</v>
      </c>
    </row>
    <row r="25" spans="1:9">
      <c r="A25" s="34" t="s">
        <v>28</v>
      </c>
      <c r="B25" s="16"/>
      <c r="C25" s="30">
        <f>C19*0.025/12</f>
        <v>4200</v>
      </c>
      <c r="D25" s="30"/>
    </row>
    <row r="26" spans="1:9">
      <c r="C26" s="30"/>
      <c r="D26" s="30"/>
    </row>
    <row r="27" spans="1:9">
      <c r="C27" s="30"/>
      <c r="D27" s="30"/>
      <c r="E27" s="53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115">
        <f t="shared" ref="F2:F13" si="4">ROUND((E2/B2),0)</f>
        <v>4008</v>
      </c>
      <c r="G2" s="115">
        <f t="shared" ref="G2:G13" si="5">ROUND((E2/C2),0)</f>
        <v>3340</v>
      </c>
      <c r="H2" s="115">
        <f t="shared" ref="H2:H13" si="6">ROUND((E2/D2),0)</f>
        <v>2783</v>
      </c>
      <c r="I2" s="115">
        <f t="shared" ref="I2:I13" si="7">T2</f>
        <v>0</v>
      </c>
      <c r="J2" s="115">
        <f t="shared" ref="J2:J13" si="8">U2</f>
        <v>0</v>
      </c>
      <c r="K2" s="116"/>
      <c r="L2" s="116"/>
      <c r="M2" s="116"/>
      <c r="N2" s="116"/>
      <c r="O2" s="71">
        <v>0</v>
      </c>
      <c r="P2" s="71">
        <v>644</v>
      </c>
      <c r="Q2" s="71">
        <f t="shared" ref="Q2:Q13" si="9">P2/1.2</f>
        <v>536.66666666666674</v>
      </c>
      <c r="R2" s="2">
        <v>2151000</v>
      </c>
      <c r="S2" s="2"/>
      <c r="T2" s="2"/>
      <c r="AA2" s="65"/>
    </row>
    <row r="3" spans="1:3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K3" s="71"/>
      <c r="L3" s="71"/>
      <c r="M3" s="71"/>
      <c r="N3" s="71"/>
      <c r="O3" s="71">
        <v>0</v>
      </c>
      <c r="P3" s="71">
        <v>650</v>
      </c>
      <c r="Q3" s="71">
        <f t="shared" si="9"/>
        <v>541.66666666666674</v>
      </c>
      <c r="R3" s="2">
        <v>2400000</v>
      </c>
      <c r="S3" s="2"/>
      <c r="T3" s="2"/>
      <c r="AE3" s="65"/>
    </row>
    <row r="4" spans="1:35">
      <c r="A4" s="4">
        <v>3</v>
      </c>
      <c r="B4" s="4">
        <f t="shared" si="0"/>
        <v>295.13888888888891</v>
      </c>
      <c r="C4" s="4">
        <f t="shared" si="1"/>
        <v>354.16666666666669</v>
      </c>
      <c r="D4" s="4">
        <f t="shared" si="2"/>
        <v>425</v>
      </c>
      <c r="E4" s="5">
        <f t="shared" si="3"/>
        <v>1350000</v>
      </c>
      <c r="F4" s="4">
        <f t="shared" si="4"/>
        <v>4574</v>
      </c>
      <c r="G4" s="4">
        <f t="shared" si="5"/>
        <v>3812</v>
      </c>
      <c r="H4" s="4">
        <f t="shared" si="6"/>
        <v>3176</v>
      </c>
      <c r="I4" s="4">
        <f t="shared" si="7"/>
        <v>0</v>
      </c>
      <c r="J4" s="4">
        <f t="shared" si="8"/>
        <v>0</v>
      </c>
      <c r="K4" s="71"/>
      <c r="L4" s="71"/>
      <c r="M4" s="71"/>
      <c r="N4" s="71"/>
      <c r="O4" s="71">
        <v>425</v>
      </c>
      <c r="P4" s="71">
        <f t="shared" ref="P4:P7" si="10">O4/1.2</f>
        <v>354.16666666666669</v>
      </c>
      <c r="Q4" s="71">
        <f t="shared" si="9"/>
        <v>295.13888888888891</v>
      </c>
      <c r="R4" s="2">
        <v>1350000</v>
      </c>
      <c r="S4" s="2"/>
      <c r="T4" s="2"/>
    </row>
    <row r="5" spans="1:3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K5" s="71"/>
      <c r="L5" s="71"/>
      <c r="M5" s="71"/>
      <c r="N5" s="71"/>
      <c r="O5" s="71">
        <v>560</v>
      </c>
      <c r="P5" s="71">
        <f t="shared" si="10"/>
        <v>466.66666666666669</v>
      </c>
      <c r="Q5" s="71">
        <f t="shared" si="9"/>
        <v>388.88888888888891</v>
      </c>
      <c r="R5" s="2">
        <v>2000000</v>
      </c>
      <c r="S5" s="2"/>
      <c r="T5" s="2"/>
    </row>
    <row r="6" spans="1:35">
      <c r="A6" s="4">
        <f t="shared" ref="A6:A13" si="11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9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9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9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K9" s="71"/>
      <c r="L9" s="71"/>
      <c r="M9" s="71"/>
      <c r="N9" s="71"/>
      <c r="O9" s="71">
        <v>0</v>
      </c>
      <c r="P9" s="71">
        <f t="shared" ref="P9:P13" si="12">O9/1.2</f>
        <v>0</v>
      </c>
      <c r="Q9" s="71">
        <f t="shared" si="9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K10" s="71"/>
      <c r="L10" s="71"/>
      <c r="M10" s="71"/>
      <c r="N10" s="71"/>
      <c r="O10" s="71">
        <v>0</v>
      </c>
      <c r="P10" s="71">
        <f t="shared" si="12"/>
        <v>0</v>
      </c>
      <c r="Q10" s="71">
        <f t="shared" si="9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K11" s="71"/>
      <c r="L11" s="71"/>
      <c r="M11" s="71"/>
      <c r="N11" s="71"/>
      <c r="O11" s="71">
        <v>0</v>
      </c>
      <c r="P11" s="71">
        <f t="shared" si="12"/>
        <v>0</v>
      </c>
      <c r="Q11" s="7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1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9"/>
        <v>0</v>
      </c>
      <c r="R12" s="2">
        <v>0</v>
      </c>
      <c r="S12" s="2"/>
      <c r="V12" s="68"/>
    </row>
    <row r="13" spans="1:35">
      <c r="A13" s="4">
        <f t="shared" si="11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9"/>
        <v>0</v>
      </c>
      <c r="R13" s="2">
        <v>0</v>
      </c>
      <c r="S13" s="2"/>
    </row>
    <row r="14" spans="1:3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5" workbookViewId="0">
      <selection activeCell="G10" sqref="G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8" zoomScale="115" zoomScaleNormal="115" workbookViewId="0">
      <selection activeCell="J9" sqref="J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8:I18"/>
  <sheetViews>
    <sheetView workbookViewId="0">
      <selection activeCell="I15" sqref="I15"/>
    </sheetView>
  </sheetViews>
  <sheetFormatPr defaultRowHeight="15"/>
  <sheetData>
    <row r="8" spans="6:9">
      <c r="F8" s="71" t="s">
        <v>100</v>
      </c>
      <c r="G8">
        <v>14.11</v>
      </c>
      <c r="H8">
        <v>9.8000000000000007</v>
      </c>
      <c r="I8">
        <f>G8*H8</f>
        <v>138.27799999999999</v>
      </c>
    </row>
    <row r="9" spans="6:9">
      <c r="F9" s="71" t="s">
        <v>101</v>
      </c>
      <c r="G9">
        <v>10.4</v>
      </c>
      <c r="H9">
        <v>15.7</v>
      </c>
      <c r="I9" s="71">
        <f t="shared" ref="I9:I14" si="0">G9*H9</f>
        <v>163.28</v>
      </c>
    </row>
    <row r="10" spans="6:9">
      <c r="F10" s="71" t="s">
        <v>101</v>
      </c>
      <c r="G10">
        <v>11.11</v>
      </c>
      <c r="H10">
        <v>9.8000000000000007</v>
      </c>
      <c r="I10" s="71">
        <f t="shared" si="0"/>
        <v>108.878</v>
      </c>
    </row>
    <row r="11" spans="6:9">
      <c r="F11" s="71" t="s">
        <v>102</v>
      </c>
      <c r="G11">
        <v>8.1999999999999993</v>
      </c>
      <c r="H11">
        <v>11.9</v>
      </c>
      <c r="I11" s="71">
        <f t="shared" si="0"/>
        <v>97.58</v>
      </c>
    </row>
    <row r="12" spans="6:9">
      <c r="F12" s="71" t="s">
        <v>103</v>
      </c>
      <c r="G12">
        <v>8.5</v>
      </c>
      <c r="H12">
        <v>7.8</v>
      </c>
      <c r="I12" s="71">
        <f t="shared" si="0"/>
        <v>66.3</v>
      </c>
    </row>
    <row r="13" spans="6:9">
      <c r="F13" s="71" t="s">
        <v>104</v>
      </c>
      <c r="G13">
        <v>5.3</v>
      </c>
      <c r="H13">
        <v>4.7</v>
      </c>
      <c r="I13" s="71">
        <f t="shared" si="0"/>
        <v>24.91</v>
      </c>
    </row>
    <row r="14" spans="6:9">
      <c r="F14" s="71" t="s">
        <v>104</v>
      </c>
      <c r="G14">
        <v>4.3</v>
      </c>
      <c r="H14">
        <v>3.3</v>
      </c>
      <c r="I14">
        <f t="shared" si="0"/>
        <v>14.19</v>
      </c>
    </row>
    <row r="15" spans="6:9">
      <c r="I15">
        <f>SUM(I8:I14)</f>
        <v>613.41599999999994</v>
      </c>
    </row>
    <row r="18" spans="6:9">
      <c r="F18" s="71" t="s">
        <v>105</v>
      </c>
      <c r="G18">
        <v>3.11</v>
      </c>
      <c r="H18">
        <v>9.8000000000000007</v>
      </c>
      <c r="I18" s="71">
        <f>G18*H18</f>
        <v>30.478000000000002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2023-12-06T08:27:16Z</dcterms:modified>
</cp:coreProperties>
</file>