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NAVRANG NAVKAR\"/>
    </mc:Choice>
  </mc:AlternateContent>
  <xr:revisionPtr revIDLastSave="0" documentId="13_ncr:1_{EE64217C-75A5-40F3-98BE-8DF1B3F6E6E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Navrang" sheetId="87" r:id="rId1"/>
    <sheet name="Navrang (Sale)" sheetId="94" r:id="rId2"/>
    <sheet name="Navrang (Rehab)" sheetId="95" r:id="rId3"/>
    <sheet name="Total" sheetId="79" r:id="rId4"/>
    <sheet name="Rera" sheetId="90" r:id="rId5"/>
    <sheet name="Typical Floor" sheetId="85" r:id="rId6"/>
    <sheet name="RR" sheetId="92" r:id="rId7"/>
    <sheet name="IGR" sheetId="93" r:id="rId8"/>
  </sheets>
  <definedNames>
    <definedName name="_xlnm._FilterDatabase" localSheetId="0" hidden="1">Navrang!$N$1:$N$139</definedName>
    <definedName name="_xlnm._FilterDatabase" localSheetId="2" hidden="1">'Navrang (Rehab)'!$N$1:$N$72</definedName>
    <definedName name="_xlnm._FilterDatabase" localSheetId="1" hidden="1">'Navrang (Sale)'!$D$2:$D$69</definedName>
  </definedNames>
  <calcPr calcId="191029"/>
</workbook>
</file>

<file path=xl/calcChain.xml><?xml version="1.0" encoding="utf-8"?>
<calcChain xmlns="http://schemas.openxmlformats.org/spreadsheetml/2006/main">
  <c r="J8" i="79" l="1"/>
  <c r="J4" i="79"/>
  <c r="E4" i="79"/>
  <c r="F4" i="79"/>
  <c r="G4" i="79"/>
  <c r="H4" i="79"/>
  <c r="D4" i="79"/>
  <c r="D2" i="79"/>
  <c r="F34" i="95"/>
  <c r="E34" i="95"/>
  <c r="G33" i="95"/>
  <c r="H33" i="95" s="1"/>
  <c r="M33" i="95" s="1"/>
  <c r="G32" i="95"/>
  <c r="H32" i="95" s="1"/>
  <c r="M32" i="95" s="1"/>
  <c r="G31" i="95"/>
  <c r="H31" i="95" s="1"/>
  <c r="M31" i="95" s="1"/>
  <c r="G30" i="95"/>
  <c r="H30" i="95" s="1"/>
  <c r="M30" i="95" s="1"/>
  <c r="G29" i="95"/>
  <c r="H29" i="95" s="1"/>
  <c r="M29" i="95" s="1"/>
  <c r="G28" i="95"/>
  <c r="G27" i="95"/>
  <c r="G26" i="95"/>
  <c r="H26" i="95" s="1"/>
  <c r="M26" i="95" s="1"/>
  <c r="G25" i="95"/>
  <c r="H25" i="95" s="1"/>
  <c r="M25" i="95" s="1"/>
  <c r="G24" i="95"/>
  <c r="H24" i="95" s="1"/>
  <c r="M24" i="95" s="1"/>
  <c r="G23" i="95"/>
  <c r="H23" i="95" s="1"/>
  <c r="M23" i="95" s="1"/>
  <c r="G22" i="95"/>
  <c r="H22" i="95" s="1"/>
  <c r="M22" i="95" s="1"/>
  <c r="G21" i="95"/>
  <c r="H21" i="95" s="1"/>
  <c r="M21" i="95" s="1"/>
  <c r="G20" i="95"/>
  <c r="G19" i="95"/>
  <c r="H19" i="95" s="1"/>
  <c r="M19" i="95" s="1"/>
  <c r="G18" i="95"/>
  <c r="G17" i="95"/>
  <c r="H17" i="95" s="1"/>
  <c r="M17" i="95" s="1"/>
  <c r="G16" i="95"/>
  <c r="H16" i="95" s="1"/>
  <c r="M16" i="95" s="1"/>
  <c r="G15" i="95"/>
  <c r="H15" i="95" s="1"/>
  <c r="M15" i="95" s="1"/>
  <c r="G14" i="95"/>
  <c r="H14" i="95" s="1"/>
  <c r="M14" i="95" s="1"/>
  <c r="G13" i="95"/>
  <c r="H13" i="95" s="1"/>
  <c r="M13" i="95" s="1"/>
  <c r="G12" i="95"/>
  <c r="G11" i="95"/>
  <c r="G10" i="95"/>
  <c r="G9" i="95"/>
  <c r="H9" i="95" s="1"/>
  <c r="M9" i="95" s="1"/>
  <c r="G8" i="95"/>
  <c r="H8" i="95" s="1"/>
  <c r="M8" i="95" s="1"/>
  <c r="G7" i="95"/>
  <c r="H7" i="95" s="1"/>
  <c r="M7" i="95" s="1"/>
  <c r="G6" i="95"/>
  <c r="H6" i="95" s="1"/>
  <c r="M6" i="95" s="1"/>
  <c r="G5" i="95"/>
  <c r="G4" i="95"/>
  <c r="H4" i="95" s="1"/>
  <c r="M4" i="95" s="1"/>
  <c r="G3" i="95"/>
  <c r="G2" i="95"/>
  <c r="H2" i="95" s="1"/>
  <c r="M2" i="95" s="1"/>
  <c r="F69" i="94"/>
  <c r="E69" i="94"/>
  <c r="G68" i="94"/>
  <c r="H68" i="94" s="1"/>
  <c r="M68" i="94" s="1"/>
  <c r="H67" i="94"/>
  <c r="M67" i="94" s="1"/>
  <c r="G66" i="94"/>
  <c r="H66" i="94" s="1"/>
  <c r="M66" i="94" s="1"/>
  <c r="H65" i="94"/>
  <c r="M65" i="94" s="1"/>
  <c r="H64" i="94"/>
  <c r="M64" i="94" s="1"/>
  <c r="G63" i="94"/>
  <c r="H63" i="94" s="1"/>
  <c r="M63" i="94" s="1"/>
  <c r="H62" i="94"/>
  <c r="M62" i="94" s="1"/>
  <c r="G61" i="94"/>
  <c r="H61" i="94" s="1"/>
  <c r="M61" i="94" s="1"/>
  <c r="H60" i="94"/>
  <c r="M60" i="94" s="1"/>
  <c r="H59" i="94"/>
  <c r="M59" i="94" s="1"/>
  <c r="G58" i="94"/>
  <c r="H58" i="94" s="1"/>
  <c r="M58" i="94" s="1"/>
  <c r="H57" i="94"/>
  <c r="M57" i="94" s="1"/>
  <c r="G56" i="94"/>
  <c r="H56" i="94" s="1"/>
  <c r="M56" i="94" s="1"/>
  <c r="H55" i="94"/>
  <c r="M55" i="94" s="1"/>
  <c r="H54" i="94"/>
  <c r="M54" i="94" s="1"/>
  <c r="G53" i="94"/>
  <c r="H53" i="94" s="1"/>
  <c r="M53" i="94" s="1"/>
  <c r="H52" i="94"/>
  <c r="M52" i="94" s="1"/>
  <c r="G51" i="94"/>
  <c r="H51" i="94" s="1"/>
  <c r="M51" i="94" s="1"/>
  <c r="H50" i="94"/>
  <c r="M50" i="94" s="1"/>
  <c r="H49" i="94"/>
  <c r="M49" i="94" s="1"/>
  <c r="G48" i="94"/>
  <c r="H48" i="94" s="1"/>
  <c r="M48" i="94" s="1"/>
  <c r="H47" i="94"/>
  <c r="M47" i="94" s="1"/>
  <c r="G46" i="94"/>
  <c r="H46" i="94" s="1"/>
  <c r="M46" i="94" s="1"/>
  <c r="H45" i="94"/>
  <c r="M45" i="94" s="1"/>
  <c r="H44" i="94"/>
  <c r="M44" i="94" s="1"/>
  <c r="G43" i="94"/>
  <c r="H43" i="94" s="1"/>
  <c r="M43" i="94" s="1"/>
  <c r="H42" i="94"/>
  <c r="M42" i="94" s="1"/>
  <c r="G41" i="94"/>
  <c r="H41" i="94" s="1"/>
  <c r="M41" i="94" s="1"/>
  <c r="H40" i="94"/>
  <c r="M40" i="94" s="1"/>
  <c r="H39" i="94"/>
  <c r="M39" i="94" s="1"/>
  <c r="G38" i="94"/>
  <c r="H38" i="94" s="1"/>
  <c r="M38" i="94" s="1"/>
  <c r="H37" i="94"/>
  <c r="M37" i="94" s="1"/>
  <c r="G36" i="94"/>
  <c r="H36" i="94" s="1"/>
  <c r="M36" i="94" s="1"/>
  <c r="H35" i="94"/>
  <c r="M35" i="94" s="1"/>
  <c r="H34" i="94"/>
  <c r="M34" i="94" s="1"/>
  <c r="G33" i="94"/>
  <c r="H33" i="94" s="1"/>
  <c r="M33" i="94" s="1"/>
  <c r="G32" i="94"/>
  <c r="H31" i="94"/>
  <c r="M31" i="94" s="1"/>
  <c r="G30" i="94"/>
  <c r="H30" i="94" s="1"/>
  <c r="M30" i="94" s="1"/>
  <c r="H29" i="94"/>
  <c r="M29" i="94" s="1"/>
  <c r="G28" i="94"/>
  <c r="H28" i="94" s="1"/>
  <c r="M28" i="94" s="1"/>
  <c r="H27" i="94"/>
  <c r="M27" i="94" s="1"/>
  <c r="H26" i="94"/>
  <c r="M26" i="94" s="1"/>
  <c r="G25" i="94"/>
  <c r="H25" i="94" s="1"/>
  <c r="M25" i="94" s="1"/>
  <c r="G24" i="94"/>
  <c r="H24" i="94" s="1"/>
  <c r="M24" i="94" s="1"/>
  <c r="G23" i="94"/>
  <c r="G22" i="94"/>
  <c r="H22" i="94" s="1"/>
  <c r="M22" i="94" s="1"/>
  <c r="G21" i="94"/>
  <c r="H21" i="94" s="1"/>
  <c r="M21" i="94" s="1"/>
  <c r="G20" i="94"/>
  <c r="H20" i="94" s="1"/>
  <c r="M20" i="94" s="1"/>
  <c r="G19" i="94"/>
  <c r="H19" i="94" s="1"/>
  <c r="M19" i="94" s="1"/>
  <c r="G18" i="94"/>
  <c r="H18" i="94" s="1"/>
  <c r="M18" i="94" s="1"/>
  <c r="G17" i="94"/>
  <c r="H17" i="94" s="1"/>
  <c r="M17" i="94" s="1"/>
  <c r="G16" i="94"/>
  <c r="H16" i="94" s="1"/>
  <c r="M16" i="94" s="1"/>
  <c r="G15" i="94"/>
  <c r="H15" i="94" s="1"/>
  <c r="M15" i="94" s="1"/>
  <c r="G14" i="94"/>
  <c r="H14" i="94" s="1"/>
  <c r="M14" i="94" s="1"/>
  <c r="G13" i="94"/>
  <c r="H13" i="94" s="1"/>
  <c r="M13" i="94" s="1"/>
  <c r="G12" i="94"/>
  <c r="G11" i="94"/>
  <c r="G10" i="94"/>
  <c r="H10" i="94" s="1"/>
  <c r="M10" i="94" s="1"/>
  <c r="G9" i="94"/>
  <c r="H9" i="94" s="1"/>
  <c r="M9" i="94" s="1"/>
  <c r="G8" i="94"/>
  <c r="G7" i="94"/>
  <c r="G6" i="94"/>
  <c r="H6" i="94" s="1"/>
  <c r="M6" i="94" s="1"/>
  <c r="G5" i="94"/>
  <c r="H5" i="94" s="1"/>
  <c r="M5" i="94" s="1"/>
  <c r="G4" i="94"/>
  <c r="J3" i="94"/>
  <c r="K3" i="94" s="1"/>
  <c r="L3" i="94" s="1"/>
  <c r="H3" i="94"/>
  <c r="M3" i="94" s="1"/>
  <c r="G2" i="94"/>
  <c r="H2" i="94" s="1"/>
  <c r="M2" i="94" s="1"/>
  <c r="I2" i="95" l="1"/>
  <c r="G69" i="94"/>
  <c r="J2" i="95"/>
  <c r="K2" i="95" s="1"/>
  <c r="L2" i="95" s="1"/>
  <c r="I3" i="95"/>
  <c r="J3" i="95" s="1"/>
  <c r="K3" i="95" s="1"/>
  <c r="L3" i="95" s="1"/>
  <c r="H5" i="95"/>
  <c r="M5" i="95" s="1"/>
  <c r="H28" i="95"/>
  <c r="M28" i="95" s="1"/>
  <c r="H11" i="95"/>
  <c r="M11" i="95" s="1"/>
  <c r="H12" i="95"/>
  <c r="M12" i="95" s="1"/>
  <c r="H20" i="95"/>
  <c r="M20" i="95" s="1"/>
  <c r="G34" i="95"/>
  <c r="H3" i="95"/>
  <c r="M3" i="95" s="1"/>
  <c r="H10" i="95"/>
  <c r="M10" i="95" s="1"/>
  <c r="H18" i="95"/>
  <c r="M18" i="95" s="1"/>
  <c r="H27" i="95"/>
  <c r="M27" i="95" s="1"/>
  <c r="H4" i="94"/>
  <c r="M4" i="94" s="1"/>
  <c r="H11" i="94"/>
  <c r="M11" i="94" s="1"/>
  <c r="H12" i="94"/>
  <c r="M12" i="94" s="1"/>
  <c r="H7" i="94"/>
  <c r="M7" i="94" s="1"/>
  <c r="H8" i="94"/>
  <c r="M8" i="94" s="1"/>
  <c r="J2" i="94"/>
  <c r="H23" i="94"/>
  <c r="M23" i="94" s="1"/>
  <c r="H32" i="94"/>
  <c r="M32" i="94" s="1"/>
  <c r="I14" i="93"/>
  <c r="I15" i="93"/>
  <c r="I9" i="93"/>
  <c r="K59" i="85"/>
  <c r="K60" i="85"/>
  <c r="K61" i="85"/>
  <c r="K62" i="85"/>
  <c r="K63" i="85"/>
  <c r="K64" i="85"/>
  <c r="K65" i="85"/>
  <c r="K66" i="85"/>
  <c r="K67" i="85"/>
  <c r="K68" i="85"/>
  <c r="K69" i="85"/>
  <c r="K70" i="85"/>
  <c r="K71" i="85"/>
  <c r="K72" i="85"/>
  <c r="K73" i="85"/>
  <c r="K74" i="85"/>
  <c r="K75" i="85"/>
  <c r="K76" i="85"/>
  <c r="K77" i="85"/>
  <c r="K78" i="85"/>
  <c r="K79" i="85"/>
  <c r="K80" i="85"/>
  <c r="K81" i="85"/>
  <c r="K82" i="85"/>
  <c r="K83" i="85"/>
  <c r="K84" i="85"/>
  <c r="K85" i="85"/>
  <c r="K86" i="85"/>
  <c r="K87" i="85"/>
  <c r="K88" i="85"/>
  <c r="K89" i="85"/>
  <c r="K90" i="85"/>
  <c r="K91" i="85"/>
  <c r="K92" i="85"/>
  <c r="K93" i="85"/>
  <c r="K94" i="85"/>
  <c r="K95" i="85"/>
  <c r="K96" i="85"/>
  <c r="K97" i="85"/>
  <c r="K98" i="85"/>
  <c r="K99" i="85"/>
  <c r="K100" i="85"/>
  <c r="K101" i="85"/>
  <c r="K102" i="85"/>
  <c r="K103" i="85"/>
  <c r="K104" i="85"/>
  <c r="K105" i="85"/>
  <c r="K106" i="85"/>
  <c r="K107" i="85"/>
  <c r="K108" i="85"/>
  <c r="K109" i="85"/>
  <c r="K110" i="85"/>
  <c r="K111" i="85"/>
  <c r="K112" i="85"/>
  <c r="K113" i="85"/>
  <c r="K114" i="85"/>
  <c r="K115" i="85"/>
  <c r="K116" i="85"/>
  <c r="K117" i="85"/>
  <c r="K118" i="85"/>
  <c r="K119" i="85"/>
  <c r="K120" i="85"/>
  <c r="K121" i="85"/>
  <c r="K122" i="85"/>
  <c r="K123" i="85"/>
  <c r="K124" i="85"/>
  <c r="K125" i="85"/>
  <c r="K126" i="85"/>
  <c r="K127" i="85"/>
  <c r="K128" i="85"/>
  <c r="K129" i="85"/>
  <c r="K130" i="85"/>
  <c r="K131" i="85"/>
  <c r="K132" i="85"/>
  <c r="K133" i="85"/>
  <c r="K134" i="85"/>
  <c r="K135" i="85"/>
  <c r="K136" i="85"/>
  <c r="K137" i="85"/>
  <c r="K138" i="85"/>
  <c r="K139" i="85"/>
  <c r="K38" i="85"/>
  <c r="K39" i="85"/>
  <c r="K40" i="85"/>
  <c r="K41" i="85"/>
  <c r="K42" i="85"/>
  <c r="K43" i="85"/>
  <c r="K44" i="85"/>
  <c r="K45" i="85"/>
  <c r="K46" i="85"/>
  <c r="K47" i="85"/>
  <c r="K48" i="85"/>
  <c r="K49" i="85"/>
  <c r="K50" i="85"/>
  <c r="K51" i="85"/>
  <c r="K52" i="85"/>
  <c r="K53" i="85"/>
  <c r="K54" i="85"/>
  <c r="K55" i="85"/>
  <c r="K56" i="85"/>
  <c r="K57" i="85"/>
  <c r="K58" i="85"/>
  <c r="K37" i="85"/>
  <c r="E8" i="93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6" i="93"/>
  <c r="E7" i="93"/>
  <c r="M69" i="94" l="1"/>
  <c r="J4" i="94"/>
  <c r="K4" i="94" s="1"/>
  <c r="L4" i="94" s="1"/>
  <c r="M34" i="95"/>
  <c r="H34" i="95"/>
  <c r="I4" i="95"/>
  <c r="J5" i="94"/>
  <c r="K5" i="94" s="1"/>
  <c r="L5" i="94" s="1"/>
  <c r="H69" i="94"/>
  <c r="O2" i="94"/>
  <c r="K2" i="94"/>
  <c r="E101" i="87"/>
  <c r="F101" i="87"/>
  <c r="I3" i="87"/>
  <c r="H66" i="87"/>
  <c r="M66" i="87" s="1"/>
  <c r="H74" i="87"/>
  <c r="M74" i="87" s="1"/>
  <c r="H82" i="87"/>
  <c r="M82" i="87" s="1"/>
  <c r="H86" i="87"/>
  <c r="M86" i="87" s="1"/>
  <c r="H94" i="87"/>
  <c r="M94" i="87" s="1"/>
  <c r="H3" i="87"/>
  <c r="M3" i="87" s="1"/>
  <c r="G4" i="87"/>
  <c r="H4" i="87" s="1"/>
  <c r="M4" i="87" s="1"/>
  <c r="G5" i="87"/>
  <c r="G6" i="87"/>
  <c r="H6" i="87" s="1"/>
  <c r="M6" i="87" s="1"/>
  <c r="G7" i="87"/>
  <c r="H7" i="87" s="1"/>
  <c r="M7" i="87" s="1"/>
  <c r="G8" i="87"/>
  <c r="H8" i="87" s="1"/>
  <c r="M8" i="87" s="1"/>
  <c r="G9" i="87"/>
  <c r="G10" i="87"/>
  <c r="H10" i="87" s="1"/>
  <c r="M10" i="87" s="1"/>
  <c r="G11" i="87"/>
  <c r="H11" i="87" s="1"/>
  <c r="M11" i="87" s="1"/>
  <c r="G12" i="87"/>
  <c r="H12" i="87" s="1"/>
  <c r="M12" i="87" s="1"/>
  <c r="G13" i="87"/>
  <c r="G14" i="87"/>
  <c r="H14" i="87" s="1"/>
  <c r="M14" i="87" s="1"/>
  <c r="G15" i="87"/>
  <c r="H15" i="87" s="1"/>
  <c r="M15" i="87" s="1"/>
  <c r="G16" i="87"/>
  <c r="H16" i="87" s="1"/>
  <c r="M16" i="87" s="1"/>
  <c r="G17" i="87"/>
  <c r="G18" i="87"/>
  <c r="H18" i="87" s="1"/>
  <c r="M18" i="87" s="1"/>
  <c r="G19" i="87"/>
  <c r="H19" i="87" s="1"/>
  <c r="M19" i="87" s="1"/>
  <c r="G20" i="87"/>
  <c r="H20" i="87" s="1"/>
  <c r="M20" i="87" s="1"/>
  <c r="G21" i="87"/>
  <c r="G22" i="87"/>
  <c r="H22" i="87" s="1"/>
  <c r="M22" i="87" s="1"/>
  <c r="G23" i="87"/>
  <c r="H23" i="87" s="1"/>
  <c r="M23" i="87" s="1"/>
  <c r="G24" i="87"/>
  <c r="H24" i="87" s="1"/>
  <c r="M24" i="87" s="1"/>
  <c r="G25" i="87"/>
  <c r="G26" i="87"/>
  <c r="H26" i="87" s="1"/>
  <c r="M26" i="87" s="1"/>
  <c r="G27" i="87"/>
  <c r="H27" i="87" s="1"/>
  <c r="M27" i="87" s="1"/>
  <c r="G28" i="87"/>
  <c r="H28" i="87" s="1"/>
  <c r="M28" i="87" s="1"/>
  <c r="G29" i="87"/>
  <c r="G30" i="87"/>
  <c r="H30" i="87" s="1"/>
  <c r="M30" i="87" s="1"/>
  <c r="G31" i="87"/>
  <c r="H31" i="87" s="1"/>
  <c r="M31" i="87" s="1"/>
  <c r="G32" i="87"/>
  <c r="H32" i="87" s="1"/>
  <c r="M32" i="87" s="1"/>
  <c r="G33" i="87"/>
  <c r="G34" i="87"/>
  <c r="H34" i="87" s="1"/>
  <c r="M34" i="87" s="1"/>
  <c r="G35" i="87"/>
  <c r="H35" i="87" s="1"/>
  <c r="M35" i="87" s="1"/>
  <c r="G36" i="87"/>
  <c r="H36" i="87" s="1"/>
  <c r="M36" i="87" s="1"/>
  <c r="G37" i="87"/>
  <c r="G38" i="87"/>
  <c r="H38" i="87" s="1"/>
  <c r="M38" i="87" s="1"/>
  <c r="G39" i="87"/>
  <c r="H39" i="87" s="1"/>
  <c r="M39" i="87" s="1"/>
  <c r="G40" i="87"/>
  <c r="H40" i="87" s="1"/>
  <c r="M40" i="87" s="1"/>
  <c r="G41" i="87"/>
  <c r="G42" i="87"/>
  <c r="H42" i="87" s="1"/>
  <c r="M42" i="87" s="1"/>
  <c r="G43" i="87"/>
  <c r="H43" i="87" s="1"/>
  <c r="M43" i="87" s="1"/>
  <c r="G44" i="87"/>
  <c r="H44" i="87" s="1"/>
  <c r="M44" i="87" s="1"/>
  <c r="G45" i="87"/>
  <c r="G46" i="87"/>
  <c r="H46" i="87" s="1"/>
  <c r="M46" i="87" s="1"/>
  <c r="G47" i="87"/>
  <c r="H47" i="87" s="1"/>
  <c r="M47" i="87" s="1"/>
  <c r="G48" i="87"/>
  <c r="H48" i="87" s="1"/>
  <c r="M48" i="87" s="1"/>
  <c r="G49" i="87"/>
  <c r="G50" i="87"/>
  <c r="H50" i="87" s="1"/>
  <c r="M50" i="87" s="1"/>
  <c r="G51" i="87"/>
  <c r="H51" i="87" s="1"/>
  <c r="M51" i="87" s="1"/>
  <c r="G52" i="87"/>
  <c r="H52" i="87" s="1"/>
  <c r="M52" i="87" s="1"/>
  <c r="G53" i="87"/>
  <c r="G54" i="87"/>
  <c r="H54" i="87" s="1"/>
  <c r="M54" i="87" s="1"/>
  <c r="G55" i="87"/>
  <c r="H55" i="87" s="1"/>
  <c r="M55" i="87" s="1"/>
  <c r="G56" i="87"/>
  <c r="H56" i="87" s="1"/>
  <c r="M56" i="87" s="1"/>
  <c r="G57" i="87"/>
  <c r="H58" i="87"/>
  <c r="M58" i="87" s="1"/>
  <c r="H59" i="87"/>
  <c r="M59" i="87" s="1"/>
  <c r="G60" i="87"/>
  <c r="H60" i="87" s="1"/>
  <c r="M60" i="87" s="1"/>
  <c r="H61" i="87"/>
  <c r="M61" i="87" s="1"/>
  <c r="G62" i="87"/>
  <c r="H62" i="87" s="1"/>
  <c r="M62" i="87" s="1"/>
  <c r="H63" i="87"/>
  <c r="M63" i="87" s="1"/>
  <c r="G64" i="87"/>
  <c r="H64" i="87" s="1"/>
  <c r="M64" i="87" s="1"/>
  <c r="G65" i="87"/>
  <c r="H67" i="87"/>
  <c r="M67" i="87" s="1"/>
  <c r="G68" i="87"/>
  <c r="H68" i="87" s="1"/>
  <c r="M68" i="87" s="1"/>
  <c r="H69" i="87"/>
  <c r="M69" i="87" s="1"/>
  <c r="G70" i="87"/>
  <c r="H70" i="87" s="1"/>
  <c r="M70" i="87" s="1"/>
  <c r="H71" i="87"/>
  <c r="M71" i="87" s="1"/>
  <c r="H72" i="87"/>
  <c r="M72" i="87" s="1"/>
  <c r="G73" i="87"/>
  <c r="G75" i="87"/>
  <c r="H76" i="87"/>
  <c r="M76" i="87" s="1"/>
  <c r="H77" i="87"/>
  <c r="M77" i="87" s="1"/>
  <c r="G78" i="87"/>
  <c r="H78" i="87" s="1"/>
  <c r="M78" i="87" s="1"/>
  <c r="H79" i="87"/>
  <c r="M79" i="87" s="1"/>
  <c r="G80" i="87"/>
  <c r="H80" i="87" s="1"/>
  <c r="M80" i="87" s="1"/>
  <c r="H81" i="87"/>
  <c r="M81" i="87" s="1"/>
  <c r="G83" i="87"/>
  <c r="H84" i="87"/>
  <c r="M84" i="87" s="1"/>
  <c r="G85" i="87"/>
  <c r="H85" i="87" s="1"/>
  <c r="M85" i="87" s="1"/>
  <c r="H87" i="87"/>
  <c r="M87" i="87" s="1"/>
  <c r="G88" i="87"/>
  <c r="H89" i="87"/>
  <c r="M89" i="87" s="1"/>
  <c r="G90" i="87"/>
  <c r="H90" i="87" s="1"/>
  <c r="M90" i="87" s="1"/>
  <c r="H91" i="87"/>
  <c r="M91" i="87" s="1"/>
  <c r="H92" i="87"/>
  <c r="M92" i="87" s="1"/>
  <c r="G93" i="87"/>
  <c r="H93" i="87" s="1"/>
  <c r="M93" i="87" s="1"/>
  <c r="G95" i="87"/>
  <c r="H95" i="87" s="1"/>
  <c r="M95" i="87" s="1"/>
  <c r="H96" i="87"/>
  <c r="M96" i="87" s="1"/>
  <c r="H97" i="87"/>
  <c r="M97" i="87" s="1"/>
  <c r="G98" i="87"/>
  <c r="H99" i="87"/>
  <c r="M99" i="87" s="1"/>
  <c r="G100" i="87"/>
  <c r="H100" i="87" s="1"/>
  <c r="M100" i="87" s="1"/>
  <c r="G2" i="87"/>
  <c r="I139" i="85"/>
  <c r="G139" i="85"/>
  <c r="I138" i="85"/>
  <c r="G138" i="85"/>
  <c r="I137" i="85"/>
  <c r="G137" i="85"/>
  <c r="I136" i="85"/>
  <c r="G136" i="85"/>
  <c r="I135" i="85"/>
  <c r="G135" i="85"/>
  <c r="I134" i="85"/>
  <c r="G134" i="85"/>
  <c r="I133" i="85"/>
  <c r="G133" i="85"/>
  <c r="I132" i="85"/>
  <c r="G132" i="85"/>
  <c r="I131" i="85"/>
  <c r="G131" i="85"/>
  <c r="I130" i="85"/>
  <c r="G130" i="85"/>
  <c r="I129" i="85"/>
  <c r="G129" i="85"/>
  <c r="I128" i="85"/>
  <c r="G128" i="85"/>
  <c r="I127" i="85"/>
  <c r="G127" i="85"/>
  <c r="I126" i="85"/>
  <c r="G126" i="85"/>
  <c r="I125" i="85"/>
  <c r="G125" i="85"/>
  <c r="I124" i="85"/>
  <c r="G124" i="85"/>
  <c r="I123" i="85"/>
  <c r="G123" i="85"/>
  <c r="I122" i="85"/>
  <c r="G122" i="85"/>
  <c r="I121" i="85"/>
  <c r="G121" i="85"/>
  <c r="I120" i="85"/>
  <c r="G120" i="85"/>
  <c r="I119" i="85"/>
  <c r="G119" i="85"/>
  <c r="I118" i="85"/>
  <c r="G118" i="85"/>
  <c r="I117" i="85"/>
  <c r="G117" i="85"/>
  <c r="I116" i="85"/>
  <c r="G116" i="85"/>
  <c r="I115" i="85"/>
  <c r="G115" i="85"/>
  <c r="I114" i="85"/>
  <c r="G114" i="85"/>
  <c r="I113" i="85"/>
  <c r="G113" i="85"/>
  <c r="I112" i="85"/>
  <c r="G112" i="85"/>
  <c r="I111" i="85"/>
  <c r="G111" i="85"/>
  <c r="I110" i="85"/>
  <c r="G110" i="85"/>
  <c r="I109" i="85"/>
  <c r="G109" i="85"/>
  <c r="I108" i="85"/>
  <c r="G108" i="85"/>
  <c r="I107" i="85"/>
  <c r="G107" i="85"/>
  <c r="I106" i="85"/>
  <c r="G106" i="85"/>
  <c r="I105" i="85"/>
  <c r="G105" i="85"/>
  <c r="I104" i="85"/>
  <c r="G104" i="85"/>
  <c r="I103" i="85"/>
  <c r="G103" i="85"/>
  <c r="I102" i="85"/>
  <c r="G102" i="85"/>
  <c r="I101" i="85"/>
  <c r="G101" i="85"/>
  <c r="I100" i="85"/>
  <c r="G100" i="85"/>
  <c r="I99" i="85"/>
  <c r="G99" i="85"/>
  <c r="I98" i="85"/>
  <c r="G98" i="85"/>
  <c r="I97" i="85"/>
  <c r="G97" i="85"/>
  <c r="I96" i="85"/>
  <c r="G96" i="85"/>
  <c r="I95" i="85"/>
  <c r="G95" i="85"/>
  <c r="I94" i="85"/>
  <c r="G94" i="85"/>
  <c r="I93" i="85"/>
  <c r="G93" i="85"/>
  <c r="I92" i="85"/>
  <c r="G92" i="85"/>
  <c r="I91" i="85"/>
  <c r="G91" i="85"/>
  <c r="I90" i="85"/>
  <c r="G90" i="85"/>
  <c r="I89" i="85"/>
  <c r="G89" i="85"/>
  <c r="I88" i="85"/>
  <c r="G88" i="85"/>
  <c r="I87" i="85"/>
  <c r="G87" i="85"/>
  <c r="I86" i="85"/>
  <c r="G86" i="85"/>
  <c r="I85" i="85"/>
  <c r="G85" i="85"/>
  <c r="I84" i="85"/>
  <c r="G84" i="85"/>
  <c r="I83" i="85"/>
  <c r="G83" i="85"/>
  <c r="I82" i="85"/>
  <c r="G82" i="85"/>
  <c r="I81" i="85"/>
  <c r="G81" i="85"/>
  <c r="I80" i="85"/>
  <c r="G80" i="85"/>
  <c r="I79" i="85"/>
  <c r="G79" i="85"/>
  <c r="I78" i="85"/>
  <c r="G78" i="85"/>
  <c r="I77" i="85"/>
  <c r="G77" i="85"/>
  <c r="I76" i="85"/>
  <c r="G76" i="85"/>
  <c r="I75" i="85"/>
  <c r="G75" i="85"/>
  <c r="I74" i="85"/>
  <c r="G74" i="85"/>
  <c r="I73" i="85"/>
  <c r="G73" i="85"/>
  <c r="I72" i="85"/>
  <c r="G72" i="85"/>
  <c r="I71" i="85"/>
  <c r="G71" i="85"/>
  <c r="I70" i="85"/>
  <c r="G70" i="85"/>
  <c r="I69" i="85"/>
  <c r="G69" i="85"/>
  <c r="I68" i="85"/>
  <c r="G68" i="85"/>
  <c r="I67" i="85"/>
  <c r="G67" i="85"/>
  <c r="I66" i="85"/>
  <c r="G66" i="85"/>
  <c r="I65" i="85"/>
  <c r="G65" i="85"/>
  <c r="I64" i="85"/>
  <c r="G64" i="85"/>
  <c r="I63" i="85"/>
  <c r="G63" i="85"/>
  <c r="I62" i="85"/>
  <c r="G62" i="85"/>
  <c r="I61" i="85"/>
  <c r="G61" i="85"/>
  <c r="I60" i="85"/>
  <c r="G60" i="85"/>
  <c r="I59" i="85"/>
  <c r="G59" i="85"/>
  <c r="I58" i="85"/>
  <c r="G58" i="85"/>
  <c r="I57" i="85"/>
  <c r="G57" i="85"/>
  <c r="I56" i="85"/>
  <c r="G56" i="85"/>
  <c r="I55" i="85"/>
  <c r="G55" i="85"/>
  <c r="I54" i="85"/>
  <c r="G54" i="85"/>
  <c r="I53" i="85"/>
  <c r="G53" i="85"/>
  <c r="I52" i="85"/>
  <c r="G52" i="85"/>
  <c r="I51" i="85"/>
  <c r="G51" i="85"/>
  <c r="I50" i="85"/>
  <c r="G50" i="85"/>
  <c r="I49" i="85"/>
  <c r="G49" i="85"/>
  <c r="I48" i="85"/>
  <c r="G48" i="85"/>
  <c r="I47" i="85"/>
  <c r="G47" i="85"/>
  <c r="I46" i="85"/>
  <c r="G46" i="85"/>
  <c r="I45" i="85"/>
  <c r="G45" i="85"/>
  <c r="I44" i="85"/>
  <c r="G44" i="85"/>
  <c r="I43" i="85"/>
  <c r="G43" i="85"/>
  <c r="I42" i="85"/>
  <c r="G42" i="85"/>
  <c r="I41" i="85"/>
  <c r="G41" i="85"/>
  <c r="I40" i="85"/>
  <c r="G40" i="85"/>
  <c r="I39" i="85"/>
  <c r="G39" i="85"/>
  <c r="I38" i="85"/>
  <c r="G38" i="85"/>
  <c r="I37" i="85"/>
  <c r="G37" i="85"/>
  <c r="O31" i="85"/>
  <c r="M31" i="85"/>
  <c r="O29" i="85"/>
  <c r="M29" i="85"/>
  <c r="O28" i="85"/>
  <c r="M28" i="85"/>
  <c r="O22" i="85"/>
  <c r="M22" i="85"/>
  <c r="O21" i="85"/>
  <c r="M21" i="85"/>
  <c r="O25" i="85"/>
  <c r="M25" i="85"/>
  <c r="O18" i="85"/>
  <c r="O17" i="85"/>
  <c r="O16" i="85"/>
  <c r="O15" i="85"/>
  <c r="O14" i="85"/>
  <c r="M18" i="85"/>
  <c r="M17" i="85"/>
  <c r="M16" i="85"/>
  <c r="M15" i="85"/>
  <c r="M14" i="85"/>
  <c r="O11" i="85"/>
  <c r="O10" i="85"/>
  <c r="O9" i="85"/>
  <c r="M6" i="85"/>
  <c r="M10" i="85"/>
  <c r="M11" i="85"/>
  <c r="M9" i="85"/>
  <c r="M3" i="85"/>
  <c r="M4" i="85"/>
  <c r="M5" i="85"/>
  <c r="M2" i="85"/>
  <c r="AH17" i="90"/>
  <c r="AG14" i="90"/>
  <c r="AG15" i="90"/>
  <c r="AG16" i="90"/>
  <c r="AG13" i="90"/>
  <c r="D10" i="79"/>
  <c r="J3" i="79"/>
  <c r="J4" i="95" l="1"/>
  <c r="K4" i="95" s="1"/>
  <c r="L4" i="95" s="1"/>
  <c r="L2" i="94"/>
  <c r="H98" i="87"/>
  <c r="M98" i="87" s="1"/>
  <c r="H75" i="87"/>
  <c r="M75" i="87" s="1"/>
  <c r="H65" i="87"/>
  <c r="M65" i="87" s="1"/>
  <c r="H57" i="87"/>
  <c r="M57" i="87" s="1"/>
  <c r="H53" i="87"/>
  <c r="M53" i="87" s="1"/>
  <c r="H49" i="87"/>
  <c r="M49" i="87" s="1"/>
  <c r="H45" i="87"/>
  <c r="M45" i="87" s="1"/>
  <c r="H41" i="87"/>
  <c r="M41" i="87" s="1"/>
  <c r="H37" i="87"/>
  <c r="M37" i="87" s="1"/>
  <c r="H33" i="87"/>
  <c r="M33" i="87" s="1"/>
  <c r="H29" i="87"/>
  <c r="M29" i="87" s="1"/>
  <c r="H25" i="87"/>
  <c r="M25" i="87" s="1"/>
  <c r="H21" i="87"/>
  <c r="M21" i="87" s="1"/>
  <c r="H17" i="87"/>
  <c r="M17" i="87" s="1"/>
  <c r="H13" i="87"/>
  <c r="M13" i="87" s="1"/>
  <c r="H9" i="87"/>
  <c r="M9" i="87" s="1"/>
  <c r="H5" i="87"/>
  <c r="M5" i="87" s="1"/>
  <c r="G101" i="87"/>
  <c r="H88" i="87"/>
  <c r="M88" i="87" s="1"/>
  <c r="H83" i="87"/>
  <c r="M83" i="87" s="1"/>
  <c r="H73" i="87"/>
  <c r="M73" i="87" s="1"/>
  <c r="J3" i="87"/>
  <c r="I4" i="87"/>
  <c r="J2" i="87"/>
  <c r="K2" i="87" s="1"/>
  <c r="K3" i="87" l="1"/>
  <c r="L3" i="87" s="1"/>
  <c r="I5" i="95"/>
  <c r="J6" i="94"/>
  <c r="K6" i="94" s="1"/>
  <c r="L6" i="94" s="1"/>
  <c r="I5" i="87"/>
  <c r="J4" i="87"/>
  <c r="K4" i="87" l="1"/>
  <c r="L4" i="87" s="1"/>
  <c r="I6" i="95"/>
  <c r="J5" i="95"/>
  <c r="I6" i="87"/>
  <c r="K5" i="87" l="1"/>
  <c r="L5" i="87" s="1"/>
  <c r="K5" i="95"/>
  <c r="J6" i="95"/>
  <c r="K6" i="95" s="1"/>
  <c r="L6" i="95" s="1"/>
  <c r="K6" i="87"/>
  <c r="I7" i="87"/>
  <c r="I7" i="95" l="1"/>
  <c r="L5" i="95"/>
  <c r="J7" i="94"/>
  <c r="K7" i="94" s="1"/>
  <c r="L7" i="94" s="1"/>
  <c r="I8" i="87"/>
  <c r="J7" i="87"/>
  <c r="J7" i="79"/>
  <c r="H2" i="87"/>
  <c r="H101" i="87" s="1"/>
  <c r="K7" i="87" l="1"/>
  <c r="L7" i="87" s="1"/>
  <c r="J7" i="95"/>
  <c r="K7" i="95" s="1"/>
  <c r="L7" i="95" s="1"/>
  <c r="L6" i="87"/>
  <c r="I9" i="87"/>
  <c r="I10" i="87" s="1"/>
  <c r="K8" i="87"/>
  <c r="M2" i="87"/>
  <c r="M101" i="87" s="1"/>
  <c r="O2" i="87"/>
  <c r="I8" i="95" l="1"/>
  <c r="J8" i="94"/>
  <c r="K8" i="94" s="1"/>
  <c r="J9" i="87"/>
  <c r="J2" i="79"/>
  <c r="K9" i="87" l="1"/>
  <c r="L9" i="87" s="1"/>
  <c r="I9" i="95"/>
  <c r="J8" i="95"/>
  <c r="K8" i="95" s="1"/>
  <c r="L8" i="95" s="1"/>
  <c r="L8" i="94"/>
  <c r="I11" i="87"/>
  <c r="K10" i="87"/>
  <c r="L8" i="87"/>
  <c r="L2" i="79"/>
  <c r="L4" i="79" s="1"/>
  <c r="J9" i="95" l="1"/>
  <c r="K9" i="95" s="1"/>
  <c r="L9" i="95" s="1"/>
  <c r="L10" i="87"/>
  <c r="I12" i="87"/>
  <c r="K11" i="87"/>
  <c r="L2" i="87"/>
  <c r="I10" i="95" l="1"/>
  <c r="J9" i="94"/>
  <c r="K9" i="94" s="1"/>
  <c r="L9" i="94" s="1"/>
  <c r="L11" i="87"/>
  <c r="I13" i="87"/>
  <c r="J12" i="87"/>
  <c r="K12" i="87" s="1"/>
  <c r="J10" i="95" l="1"/>
  <c r="K10" i="95" s="1"/>
  <c r="L10" i="95" s="1"/>
  <c r="L12" i="87"/>
  <c r="I14" i="87"/>
  <c r="I15" i="87" s="1"/>
  <c r="I16" i="87" s="1"/>
  <c r="I17" i="87" s="1"/>
  <c r="I18" i="87" s="1"/>
  <c r="I19" i="87" s="1"/>
  <c r="I20" i="87" s="1"/>
  <c r="I21" i="87" s="1"/>
  <c r="I22" i="87" s="1"/>
  <c r="I23" i="87" s="1"/>
  <c r="I24" i="87" s="1"/>
  <c r="I25" i="87" s="1"/>
  <c r="I26" i="87" s="1"/>
  <c r="I27" i="87" s="1"/>
  <c r="I28" i="87" s="1"/>
  <c r="I29" i="87" s="1"/>
  <c r="I30" i="87" s="1"/>
  <c r="I31" i="87" s="1"/>
  <c r="I32" i="87" s="1"/>
  <c r="I33" i="87" s="1"/>
  <c r="I34" i="87" s="1"/>
  <c r="I35" i="87" s="1"/>
  <c r="I36" i="87" s="1"/>
  <c r="I37" i="87" s="1"/>
  <c r="I38" i="87" s="1"/>
  <c r="I39" i="87" s="1"/>
  <c r="I40" i="87" s="1"/>
  <c r="I41" i="87" s="1"/>
  <c r="I42" i="87" s="1"/>
  <c r="I43" i="87" s="1"/>
  <c r="I44" i="87" s="1"/>
  <c r="I45" i="87" s="1"/>
  <c r="I46" i="87" s="1"/>
  <c r="I47" i="87" s="1"/>
  <c r="I48" i="87" s="1"/>
  <c r="I49" i="87" s="1"/>
  <c r="I50" i="87" s="1"/>
  <c r="I51" i="87" s="1"/>
  <c r="I52" i="87" s="1"/>
  <c r="I53" i="87" s="1"/>
  <c r="I54" i="87" s="1"/>
  <c r="I55" i="87" s="1"/>
  <c r="I56" i="87" s="1"/>
  <c r="I57" i="87" s="1"/>
  <c r="I58" i="87" s="1"/>
  <c r="I59" i="87" s="1"/>
  <c r="I60" i="87" s="1"/>
  <c r="I61" i="87" s="1"/>
  <c r="I62" i="87" s="1"/>
  <c r="I63" i="87" s="1"/>
  <c r="I64" i="87" s="1"/>
  <c r="I65" i="87" s="1"/>
  <c r="I66" i="87" s="1"/>
  <c r="I67" i="87" s="1"/>
  <c r="I68" i="87" s="1"/>
  <c r="I69" i="87" s="1"/>
  <c r="I70" i="87" s="1"/>
  <c r="I71" i="87" s="1"/>
  <c r="I72" i="87" s="1"/>
  <c r="I73" i="87" s="1"/>
  <c r="I74" i="87" s="1"/>
  <c r="I75" i="87" s="1"/>
  <c r="I76" i="87" s="1"/>
  <c r="I77" i="87" s="1"/>
  <c r="I78" i="87" s="1"/>
  <c r="I79" i="87" s="1"/>
  <c r="I80" i="87" s="1"/>
  <c r="I81" i="87" s="1"/>
  <c r="I82" i="87" s="1"/>
  <c r="I83" i="87" s="1"/>
  <c r="I84" i="87" s="1"/>
  <c r="I85" i="87" s="1"/>
  <c r="I86" i="87" s="1"/>
  <c r="I87" i="87" s="1"/>
  <c r="I88" i="87" s="1"/>
  <c r="I89" i="87" s="1"/>
  <c r="I90" i="87" s="1"/>
  <c r="I91" i="87" s="1"/>
  <c r="I92" i="87" s="1"/>
  <c r="I93" i="87" s="1"/>
  <c r="I94" i="87" s="1"/>
  <c r="I95" i="87" s="1"/>
  <c r="I96" i="87" s="1"/>
  <c r="I97" i="87" s="1"/>
  <c r="I98" i="87" s="1"/>
  <c r="I99" i="87" s="1"/>
  <c r="I100" i="87" s="1"/>
  <c r="K13" i="87"/>
  <c r="I11" i="95" l="1"/>
  <c r="J10" i="94"/>
  <c r="K10" i="94" s="1"/>
  <c r="L10" i="94" s="1"/>
  <c r="L13" i="87"/>
  <c r="J14" i="87"/>
  <c r="K14" i="87" s="1"/>
  <c r="I12" i="95" l="1"/>
  <c r="J11" i="95"/>
  <c r="K11" i="95" s="1"/>
  <c r="L11" i="95" s="1"/>
  <c r="L14" i="87"/>
  <c r="K15" i="87"/>
  <c r="J12" i="95" l="1"/>
  <c r="K12" i="95" s="1"/>
  <c r="L12" i="95" s="1"/>
  <c r="L15" i="87"/>
  <c r="K16" i="87"/>
  <c r="I13" i="95" l="1"/>
  <c r="J11" i="94"/>
  <c r="K11" i="94" s="1"/>
  <c r="L11" i="94" s="1"/>
  <c r="L16" i="87"/>
  <c r="J17" i="87"/>
  <c r="K17" i="87" s="1"/>
  <c r="J13" i="95" l="1"/>
  <c r="K13" i="95" s="1"/>
  <c r="L13" i="95" s="1"/>
  <c r="L17" i="87"/>
  <c r="K18" i="87"/>
  <c r="I14" i="95" l="1"/>
  <c r="J12" i="94"/>
  <c r="K12" i="94" s="1"/>
  <c r="L12" i="94" s="1"/>
  <c r="L18" i="87"/>
  <c r="J19" i="87"/>
  <c r="K19" i="87" s="1"/>
  <c r="I15" i="95" l="1"/>
  <c r="J14" i="95"/>
  <c r="K14" i="95" s="1"/>
  <c r="L14" i="95" s="1"/>
  <c r="L19" i="87"/>
  <c r="K20" i="87"/>
  <c r="J15" i="95" l="1"/>
  <c r="K15" i="95" s="1"/>
  <c r="L15" i="95" s="1"/>
  <c r="L20" i="87"/>
  <c r="K21" i="87"/>
  <c r="I16" i="95" l="1"/>
  <c r="J13" i="94"/>
  <c r="K13" i="94" s="1"/>
  <c r="L13" i="94" s="1"/>
  <c r="L21" i="87"/>
  <c r="J22" i="87"/>
  <c r="K22" i="87" s="1"/>
  <c r="J16" i="95" l="1"/>
  <c r="K16" i="95" s="1"/>
  <c r="L16" i="95" s="1"/>
  <c r="L22" i="87"/>
  <c r="K23" i="87"/>
  <c r="I17" i="95" l="1"/>
  <c r="J14" i="94"/>
  <c r="K14" i="94" s="1"/>
  <c r="L14" i="94" s="1"/>
  <c r="L23" i="87"/>
  <c r="J24" i="87"/>
  <c r="K24" i="87" s="1"/>
  <c r="I18" i="95" l="1"/>
  <c r="J17" i="95"/>
  <c r="K17" i="95" s="1"/>
  <c r="L17" i="95" s="1"/>
  <c r="L24" i="87"/>
  <c r="K25" i="87"/>
  <c r="J18" i="95" l="1"/>
  <c r="K18" i="95" s="1"/>
  <c r="L18" i="95" s="1"/>
  <c r="L25" i="87"/>
  <c r="K26" i="87"/>
  <c r="I19" i="95" l="1"/>
  <c r="J15" i="94"/>
  <c r="K15" i="94" s="1"/>
  <c r="L15" i="94" s="1"/>
  <c r="L26" i="87"/>
  <c r="J27" i="87"/>
  <c r="K27" i="87" s="1"/>
  <c r="I20" i="95" l="1"/>
  <c r="J19" i="95"/>
  <c r="K19" i="95" s="1"/>
  <c r="L19" i="95" s="1"/>
  <c r="L27" i="87"/>
  <c r="K28" i="87"/>
  <c r="J20" i="95" l="1"/>
  <c r="K20" i="95" s="1"/>
  <c r="L20" i="95" s="1"/>
  <c r="L28" i="87"/>
  <c r="J29" i="87"/>
  <c r="K29" i="87" s="1"/>
  <c r="I21" i="95" l="1"/>
  <c r="J16" i="94"/>
  <c r="K16" i="94" s="1"/>
  <c r="L16" i="94" s="1"/>
  <c r="L29" i="87"/>
  <c r="K30" i="87"/>
  <c r="J21" i="95" l="1"/>
  <c r="K21" i="95" s="1"/>
  <c r="L21" i="95" s="1"/>
  <c r="L30" i="87"/>
  <c r="K31" i="87"/>
  <c r="I22" i="95" l="1"/>
  <c r="J17" i="94"/>
  <c r="K17" i="94" s="1"/>
  <c r="L17" i="94" s="1"/>
  <c r="L31" i="87"/>
  <c r="J32" i="87"/>
  <c r="K32" i="87" s="1"/>
  <c r="I23" i="95" l="1"/>
  <c r="J22" i="95"/>
  <c r="K22" i="95" s="1"/>
  <c r="L22" i="95" s="1"/>
  <c r="L32" i="87"/>
  <c r="K33" i="87"/>
  <c r="J23" i="95" l="1"/>
  <c r="K23" i="95" s="1"/>
  <c r="L23" i="95" s="1"/>
  <c r="L33" i="87"/>
  <c r="K34" i="87"/>
  <c r="I24" i="95" l="1"/>
  <c r="J18" i="94"/>
  <c r="K18" i="94" s="1"/>
  <c r="L18" i="94" s="1"/>
  <c r="L34" i="87"/>
  <c r="J35" i="87"/>
  <c r="K35" i="87" s="1"/>
  <c r="J24" i="95" l="1"/>
  <c r="K24" i="95" s="1"/>
  <c r="L24" i="95" s="1"/>
  <c r="L35" i="87"/>
  <c r="K36" i="87"/>
  <c r="I25" i="95" l="1"/>
  <c r="J19" i="94"/>
  <c r="K19" i="94" s="1"/>
  <c r="L19" i="94" s="1"/>
  <c r="L36" i="87"/>
  <c r="J37" i="87"/>
  <c r="K37" i="87" s="1"/>
  <c r="I26" i="95" l="1"/>
  <c r="J25" i="95"/>
  <c r="K25" i="95" s="1"/>
  <c r="L25" i="95" s="1"/>
  <c r="L37" i="87"/>
  <c r="K38" i="87"/>
  <c r="J26" i="95" l="1"/>
  <c r="K26" i="95" s="1"/>
  <c r="L26" i="95" s="1"/>
  <c r="L38" i="87"/>
  <c r="K39" i="87"/>
  <c r="I27" i="95" l="1"/>
  <c r="J20" i="94"/>
  <c r="K20" i="94" s="1"/>
  <c r="L20" i="94" s="1"/>
  <c r="L39" i="87"/>
  <c r="J40" i="87"/>
  <c r="K40" i="87" s="1"/>
  <c r="J27" i="95" l="1"/>
  <c r="K27" i="95" s="1"/>
  <c r="L27" i="95" s="1"/>
  <c r="L40" i="87"/>
  <c r="K41" i="87"/>
  <c r="I28" i="95" l="1"/>
  <c r="J21" i="94"/>
  <c r="K21" i="94" s="1"/>
  <c r="L21" i="94" s="1"/>
  <c r="L41" i="87"/>
  <c r="J42" i="87"/>
  <c r="K42" i="87" s="1"/>
  <c r="I29" i="95" l="1"/>
  <c r="J28" i="95"/>
  <c r="K28" i="95" s="1"/>
  <c r="L28" i="95" s="1"/>
  <c r="L42" i="87"/>
  <c r="K43" i="87"/>
  <c r="J29" i="95" l="1"/>
  <c r="K29" i="95" s="1"/>
  <c r="L29" i="95" s="1"/>
  <c r="L43" i="87"/>
  <c r="K44" i="87"/>
  <c r="I30" i="95" l="1"/>
  <c r="J22" i="94"/>
  <c r="K22" i="94" s="1"/>
  <c r="L22" i="94" s="1"/>
  <c r="L44" i="87"/>
  <c r="J45" i="87"/>
  <c r="K45" i="87" s="1"/>
  <c r="J30" i="95" l="1"/>
  <c r="K30" i="95" s="1"/>
  <c r="L30" i="95" s="1"/>
  <c r="L45" i="87"/>
  <c r="K46" i="87"/>
  <c r="I31" i="95" l="1"/>
  <c r="J23" i="94"/>
  <c r="K23" i="94" s="1"/>
  <c r="L23" i="94" s="1"/>
  <c r="L46" i="87"/>
  <c r="J47" i="87"/>
  <c r="K47" i="87" s="1"/>
  <c r="I32" i="95" l="1"/>
  <c r="J31" i="95"/>
  <c r="K31" i="95" s="1"/>
  <c r="L31" i="95" s="1"/>
  <c r="L47" i="87"/>
  <c r="K48" i="87"/>
  <c r="J32" i="95" l="1"/>
  <c r="K32" i="95" s="1"/>
  <c r="L32" i="95" s="1"/>
  <c r="L48" i="87"/>
  <c r="K49" i="87"/>
  <c r="I33" i="95" l="1"/>
  <c r="J24" i="94"/>
  <c r="K24" i="94" s="1"/>
  <c r="L24" i="94" s="1"/>
  <c r="L49" i="87"/>
  <c r="J50" i="87"/>
  <c r="K50" i="87" s="1"/>
  <c r="J33" i="95" l="1"/>
  <c r="K33" i="95" s="1"/>
  <c r="L33" i="95" s="1"/>
  <c r="L50" i="87"/>
  <c r="K51" i="87"/>
  <c r="J25" i="94" l="1"/>
  <c r="K25" i="94" s="1"/>
  <c r="L25" i="94" s="1"/>
  <c r="L51" i="87"/>
  <c r="J52" i="87"/>
  <c r="K52" i="87" s="1"/>
  <c r="J26" i="94" l="1"/>
  <c r="K26" i="94" s="1"/>
  <c r="L26" i="94" s="1"/>
  <c r="L52" i="87"/>
  <c r="K53" i="87"/>
  <c r="J27" i="94" l="1"/>
  <c r="K27" i="94" s="1"/>
  <c r="L27" i="94" s="1"/>
  <c r="L53" i="87"/>
  <c r="K54" i="87"/>
  <c r="J28" i="94" l="1"/>
  <c r="K28" i="94" s="1"/>
  <c r="L28" i="94" s="1"/>
  <c r="L54" i="87"/>
  <c r="J55" i="87"/>
  <c r="K55" i="87" s="1"/>
  <c r="J29" i="94" l="1"/>
  <c r="K29" i="94" s="1"/>
  <c r="L29" i="94" s="1"/>
  <c r="L55" i="87"/>
  <c r="K56" i="87"/>
  <c r="J30" i="94" l="1"/>
  <c r="K30" i="94" s="1"/>
  <c r="L30" i="94" s="1"/>
  <c r="L56" i="87"/>
  <c r="J57" i="87"/>
  <c r="K57" i="87" s="1"/>
  <c r="J31" i="94" l="1"/>
  <c r="K31" i="94" s="1"/>
  <c r="L31" i="94" s="1"/>
  <c r="L57" i="87"/>
  <c r="J58" i="87"/>
  <c r="K58" i="87" s="1"/>
  <c r="J32" i="94" l="1"/>
  <c r="K32" i="94" s="1"/>
  <c r="L32" i="94" s="1"/>
  <c r="L58" i="87"/>
  <c r="J59" i="87"/>
  <c r="K59" i="87" s="1"/>
  <c r="J33" i="94" l="1"/>
  <c r="K33" i="94" s="1"/>
  <c r="L33" i="94" s="1"/>
  <c r="L59" i="87"/>
  <c r="J60" i="87"/>
  <c r="K60" i="87" s="1"/>
  <c r="J34" i="94" l="1"/>
  <c r="K34" i="94" s="1"/>
  <c r="L34" i="94" s="1"/>
  <c r="L60" i="87"/>
  <c r="J61" i="87"/>
  <c r="K61" i="87" s="1"/>
  <c r="J35" i="94" l="1"/>
  <c r="K35" i="94" s="1"/>
  <c r="L35" i="94" s="1"/>
  <c r="L61" i="87"/>
  <c r="J62" i="87"/>
  <c r="K62" i="87" s="1"/>
  <c r="J36" i="94" l="1"/>
  <c r="K36" i="94" s="1"/>
  <c r="L36" i="94" s="1"/>
  <c r="L62" i="87"/>
  <c r="J63" i="87"/>
  <c r="K63" i="87" s="1"/>
  <c r="J37" i="94" l="1"/>
  <c r="K37" i="94" s="1"/>
  <c r="L37" i="94" s="1"/>
  <c r="L63" i="87"/>
  <c r="J64" i="87"/>
  <c r="K64" i="87" s="1"/>
  <c r="J38" i="94" l="1"/>
  <c r="K38" i="94" s="1"/>
  <c r="L38" i="94" s="1"/>
  <c r="L64" i="87"/>
  <c r="J65" i="87"/>
  <c r="K65" i="87" s="1"/>
  <c r="J39" i="94" l="1"/>
  <c r="K39" i="94" s="1"/>
  <c r="L39" i="94" s="1"/>
  <c r="L65" i="87"/>
  <c r="J66" i="87"/>
  <c r="K66" i="87" s="1"/>
  <c r="J40" i="94" l="1"/>
  <c r="K40" i="94" s="1"/>
  <c r="L40" i="94" s="1"/>
  <c r="L66" i="87"/>
  <c r="J67" i="87"/>
  <c r="K67" i="87" s="1"/>
  <c r="J41" i="94" l="1"/>
  <c r="K41" i="94" s="1"/>
  <c r="L41" i="94" s="1"/>
  <c r="L67" i="87"/>
  <c r="J68" i="87"/>
  <c r="K68" i="87" s="1"/>
  <c r="J42" i="94" l="1"/>
  <c r="K42" i="94" s="1"/>
  <c r="L42" i="94" s="1"/>
  <c r="L68" i="87"/>
  <c r="J69" i="87"/>
  <c r="K69" i="87" s="1"/>
  <c r="J43" i="94" l="1"/>
  <c r="K43" i="94" s="1"/>
  <c r="L43" i="94" s="1"/>
  <c r="L69" i="87"/>
  <c r="J70" i="87"/>
  <c r="K70" i="87" s="1"/>
  <c r="J44" i="94" l="1"/>
  <c r="K44" i="94" s="1"/>
  <c r="L44" i="94" s="1"/>
  <c r="L70" i="87"/>
  <c r="J71" i="87"/>
  <c r="K71" i="87" s="1"/>
  <c r="J45" i="94" l="1"/>
  <c r="K45" i="94" s="1"/>
  <c r="L45" i="94" s="1"/>
  <c r="L71" i="87"/>
  <c r="J72" i="87"/>
  <c r="K72" i="87" s="1"/>
  <c r="J46" i="94" l="1"/>
  <c r="K46" i="94" s="1"/>
  <c r="L46" i="94" s="1"/>
  <c r="L72" i="87"/>
  <c r="J73" i="87"/>
  <c r="K73" i="87" s="1"/>
  <c r="J47" i="94" l="1"/>
  <c r="K47" i="94" s="1"/>
  <c r="L47" i="94" s="1"/>
  <c r="L73" i="87"/>
  <c r="J74" i="87"/>
  <c r="K74" i="87" s="1"/>
  <c r="J48" i="94" l="1"/>
  <c r="K48" i="94" s="1"/>
  <c r="L48" i="94" s="1"/>
  <c r="L74" i="87"/>
  <c r="J75" i="87"/>
  <c r="K75" i="87" s="1"/>
  <c r="J49" i="94" l="1"/>
  <c r="K49" i="94" s="1"/>
  <c r="L49" i="94" s="1"/>
  <c r="L75" i="87"/>
  <c r="J76" i="87"/>
  <c r="K76" i="87" s="1"/>
  <c r="J50" i="94" l="1"/>
  <c r="K50" i="94" s="1"/>
  <c r="L50" i="94" s="1"/>
  <c r="L76" i="87"/>
  <c r="J77" i="87"/>
  <c r="K77" i="87" s="1"/>
  <c r="J51" i="94" l="1"/>
  <c r="K51" i="94" s="1"/>
  <c r="L51" i="94" s="1"/>
  <c r="L77" i="87"/>
  <c r="J78" i="87"/>
  <c r="K78" i="87" s="1"/>
  <c r="J52" i="94" l="1"/>
  <c r="K52" i="94" s="1"/>
  <c r="L52" i="94" s="1"/>
  <c r="L78" i="87"/>
  <c r="J79" i="87"/>
  <c r="K79" i="87" s="1"/>
  <c r="J53" i="94" l="1"/>
  <c r="K53" i="94" s="1"/>
  <c r="L53" i="94" s="1"/>
  <c r="L79" i="87"/>
  <c r="J80" i="87"/>
  <c r="K80" i="87" s="1"/>
  <c r="J54" i="94" l="1"/>
  <c r="K54" i="94" s="1"/>
  <c r="L54" i="94" s="1"/>
  <c r="L80" i="87"/>
  <c r="J81" i="87"/>
  <c r="K81" i="87" s="1"/>
  <c r="J55" i="94" l="1"/>
  <c r="K55" i="94" s="1"/>
  <c r="L55" i="94" s="1"/>
  <c r="L81" i="87"/>
  <c r="J82" i="87"/>
  <c r="K82" i="87" s="1"/>
  <c r="J56" i="94" l="1"/>
  <c r="K56" i="94" s="1"/>
  <c r="L56" i="94" s="1"/>
  <c r="L82" i="87"/>
  <c r="J83" i="87"/>
  <c r="K83" i="87" s="1"/>
  <c r="J57" i="94" l="1"/>
  <c r="K57" i="94" s="1"/>
  <c r="L57" i="94" s="1"/>
  <c r="L83" i="87"/>
  <c r="J84" i="87"/>
  <c r="K84" i="87" s="1"/>
  <c r="J58" i="94" l="1"/>
  <c r="K58" i="94" s="1"/>
  <c r="L58" i="94" s="1"/>
  <c r="L84" i="87"/>
  <c r="J85" i="87"/>
  <c r="K85" i="87" s="1"/>
  <c r="J59" i="94" l="1"/>
  <c r="K59" i="94" s="1"/>
  <c r="L59" i="94" s="1"/>
  <c r="L85" i="87"/>
  <c r="J86" i="87"/>
  <c r="K86" i="87" s="1"/>
  <c r="J60" i="94" l="1"/>
  <c r="K60" i="94" s="1"/>
  <c r="L60" i="94" s="1"/>
  <c r="L86" i="87"/>
  <c r="J87" i="87"/>
  <c r="K87" i="87" s="1"/>
  <c r="J61" i="94" l="1"/>
  <c r="K61" i="94" s="1"/>
  <c r="L61" i="94" s="1"/>
  <c r="L87" i="87"/>
  <c r="J88" i="87"/>
  <c r="K88" i="87" s="1"/>
  <c r="J62" i="94" l="1"/>
  <c r="K62" i="94" s="1"/>
  <c r="L62" i="94" s="1"/>
  <c r="L88" i="87"/>
  <c r="J89" i="87"/>
  <c r="K89" i="87" s="1"/>
  <c r="J63" i="94" l="1"/>
  <c r="K63" i="94" s="1"/>
  <c r="L63" i="94" s="1"/>
  <c r="L89" i="87"/>
  <c r="J90" i="87"/>
  <c r="K90" i="87" s="1"/>
  <c r="J64" i="94" l="1"/>
  <c r="K64" i="94" s="1"/>
  <c r="L64" i="94" s="1"/>
  <c r="L90" i="87"/>
  <c r="J91" i="87"/>
  <c r="K91" i="87" s="1"/>
  <c r="J65" i="94" l="1"/>
  <c r="K65" i="94" s="1"/>
  <c r="L65" i="94" s="1"/>
  <c r="L91" i="87"/>
  <c r="J92" i="87"/>
  <c r="K92" i="87" s="1"/>
  <c r="J66" i="94" l="1"/>
  <c r="K66" i="94" s="1"/>
  <c r="L66" i="94" s="1"/>
  <c r="L92" i="87"/>
  <c r="J93" i="87"/>
  <c r="K93" i="87" s="1"/>
  <c r="J67" i="94" l="1"/>
  <c r="K67" i="94" s="1"/>
  <c r="L67" i="94" s="1"/>
  <c r="J68" i="94"/>
  <c r="L93" i="87"/>
  <c r="J94" i="87"/>
  <c r="K94" i="87" s="1"/>
  <c r="J34" i="95" l="1"/>
  <c r="K68" i="94"/>
  <c r="J69" i="94"/>
  <c r="L94" i="87"/>
  <c r="J95" i="87"/>
  <c r="K95" i="87" s="1"/>
  <c r="K34" i="95" l="1"/>
  <c r="L68" i="94"/>
  <c r="K69" i="94"/>
  <c r="L95" i="87"/>
  <c r="J96" i="87"/>
  <c r="K96" i="87" s="1"/>
  <c r="L96" i="87" l="1"/>
  <c r="J97" i="87"/>
  <c r="K97" i="87" s="1"/>
  <c r="L97" i="87" l="1"/>
  <c r="J98" i="87"/>
  <c r="K98" i="87" s="1"/>
  <c r="L98" i="87" l="1"/>
  <c r="J100" i="87"/>
  <c r="K100" i="87" s="1"/>
  <c r="J99" i="87"/>
  <c r="K99" i="87" s="1"/>
  <c r="L99" i="87" l="1"/>
  <c r="J101" i="87"/>
  <c r="L100" i="87" l="1"/>
  <c r="K101" i="87"/>
</calcChain>
</file>

<file path=xl/sharedStrings.xml><?xml version="1.0" encoding="utf-8"?>
<sst xmlns="http://schemas.openxmlformats.org/spreadsheetml/2006/main" count="494" uniqueCount="50">
  <si>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</si>
  <si>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</si>
  <si>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</si>
  <si>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</si>
  <si>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</si>
  <si>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</si>
  <si>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</si>
  <si>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</si>
  <si>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</si>
  <si>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</si>
  <si>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</si>
  <si>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</si>
  <si>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2BHK</t>
  </si>
  <si>
    <t>Comp</t>
  </si>
  <si>
    <t>2 BHK</t>
  </si>
  <si>
    <t>Sale</t>
  </si>
  <si>
    <t>Land Owner's Flat / Sale</t>
  </si>
  <si>
    <t>Total (a + b)</t>
  </si>
  <si>
    <t>Ref</t>
  </si>
  <si>
    <t>1BHK</t>
  </si>
  <si>
    <t>1 BHK</t>
  </si>
  <si>
    <t xml:space="preserve"> Total Area in 
Sq. Ft.                      
</t>
  </si>
  <si>
    <t>2nd  Flr</t>
  </si>
  <si>
    <t>Tot - 3</t>
  </si>
  <si>
    <t>Typical - 3 to 7, 9-14, 16-22nd Flr</t>
  </si>
  <si>
    <t>Tot - 5</t>
  </si>
  <si>
    <t>8th Flr</t>
  </si>
  <si>
    <t>15th Flr</t>
  </si>
  <si>
    <t>Soc Office</t>
  </si>
  <si>
    <t>3 BHK</t>
  </si>
  <si>
    <t>3BHK</t>
  </si>
  <si>
    <t>2 to 22</t>
  </si>
  <si>
    <t>1 &amp; 2</t>
  </si>
  <si>
    <t>As per Approved Plan</t>
  </si>
  <si>
    <t xml:space="preserve">15th </t>
  </si>
  <si>
    <t>other Area</t>
  </si>
  <si>
    <t>Rehab</t>
  </si>
  <si>
    <t xml:space="preserve"> As per Approved Plan / RERA Carpet Area in 
Sq. Ft.                      
</t>
  </si>
  <si>
    <t xml:space="preserve"> As per Builder Other Area in 
Sq. Ft.                      
</t>
  </si>
  <si>
    <t>Rate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</si>
  <si>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</si>
  <si>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</si>
  <si>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</si>
  <si>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</si>
  <si>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</si>
  <si>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Sale Flat</t>
  </si>
  <si>
    <t>Bldg 15</t>
  </si>
  <si>
    <t xml:space="preserve">     1 BHK - 19                                2 BHK - 47                                     3 BHK - 01                                                  </t>
  </si>
  <si>
    <t xml:space="preserve"> Rehab</t>
  </si>
  <si>
    <t xml:space="preserve">     2 BHK - 32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</si>
</sst>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7"/>
      <color theme="1"/>
      <name val="Arial Narrow"/>
      <family val="2"/>
    </font>
    <font>
      <sz val="11"/>
      <color rgb="FF333333"/>
      <name val="Arial"/>
      <family val="2"/>
    </font>
    <font>
      <sz val="7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/>
    <xf numFmtId="0" fontId="10" fillId="2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2" fontId="7" fillId="0" borderId="0" xfId="0" applyNumberFormat="1" applyFont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43" fontId="0" fillId="0" borderId="0" xfId="0" applyNumberFormat="1"/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7" fillId="0" borderId="9" xfId="0" applyFont="1" applyBorder="1"/>
    <xf numFmtId="0" fontId="0" fillId="6" borderId="0" xfId="0" applyFill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43" fontId="0" fillId="0" borderId="0" xfId="1" applyFont="1"/>
    <xf numFmtId="1" fontId="0" fillId="6" borderId="0" xfId="0" applyNumberFormat="1" applyFill="1"/>
    <xf numFmtId="0" fontId="4" fillId="0" borderId="0" xfId="0" applyFont="1"/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 vertical="center"/>
    </xf>
    <xf numFmtId="43" fontId="15" fillId="0" borderId="0" xfId="0" applyNumberFormat="1" applyFont="1"/>
    <xf numFmtId="0" fontId="5" fillId="3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5" fillId="3" borderId="0" xfId="0" applyNumberFormat="1" applyFont="1" applyFill="1" applyAlignment="1">
      <alignment vertical="top" wrapText="1"/>
    </xf>
    <xf numFmtId="1" fontId="14" fillId="0" borderId="1" xfId="0" applyNumberFormat="1" applyFont="1" applyBorder="1" applyAlignment="1">
      <alignment horizontal="center"/>
    </xf>
    <xf numFmtId="1" fontId="14" fillId="0" borderId="1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1" fontId="6" fillId="5" borderId="2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6" borderId="7" xfId="0" applyFont="1" applyFill="1" applyBorder="1" applyAlignment="1">
      <alignment horizontal="center" vertical="top" wrapText="1"/>
    </xf>
    <xf numFmtId="1" fontId="7" fillId="6" borderId="1" xfId="0" applyNumberFormat="1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1" fontId="7" fillId="0" borderId="1" xfId="2" applyNumberFormat="1" applyFont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/>
    </xf>
    <xf numFmtId="43" fontId="6" fillId="0" borderId="1" xfId="1" applyFont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1" fontId="7" fillId="0" borderId="0" xfId="2" applyNumberFormat="1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center"/>
    </xf>
    <xf numFmtId="43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/>
    </xf>
    <xf numFmtId="43" fontId="7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43" fontId="18" fillId="0" borderId="1" xfId="1" applyFont="1" applyBorder="1" applyAlignment="1">
      <alignment horizontal="center"/>
    </xf>
    <xf numFmtId="43" fontId="4" fillId="0" borderId="0" xfId="1" applyFont="1"/>
    <xf numFmtId="43" fontId="4" fillId="0" borderId="0" xfId="0" applyNumberFormat="1" applyFont="1"/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27</xdr:col>
      <xdr:colOff>590550</xdr:colOff>
      <xdr:row>44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E9F2D2-80BB-DDDF-E7EC-D2DBB28A83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43" t="8702" r="5378" b="7790"/>
        <a:stretch/>
      </xdr:blipFill>
      <xdr:spPr>
        <a:xfrm>
          <a:off x="628650" y="0"/>
          <a:ext cx="16421100" cy="859155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383553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C35AF-B2F8-F9A3-702D-1647AE990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9"/>
  <sheetViews>
    <sheetView topLeftCell="A79" zoomScale="145" zoomScaleNormal="145" workbookViewId="0">
      <selection sqref="A1:M101"/>
    </sheetView>
  </sheetViews>
  <sheetFormatPr defaultRowHeight="15" x14ac:dyDescent="0.25"/>
  <cols>
    <col min="1" max="1" width="4" style="10" customWidth="1"/>
    <col min="2" max="2" width="5.140625" style="10" customWidth="1"/>
    <col min="3" max="3" width="5.140625" style="26" customWidth="1"/>
    <col min="4" max="6" width="6.140625" style="10" customWidth="1"/>
    <col min="7" max="7" width="6.140625" style="13" customWidth="1"/>
    <col min="8" max="8" width="6" customWidth="1"/>
    <col min="9" max="9" width="7.140625" customWidth="1"/>
    <col min="10" max="10" width="15.28515625" customWidth="1"/>
    <col min="11" max="11" width="14.28515625" customWidth="1"/>
    <col min="12" max="12" width="7.7109375" customWidth="1"/>
    <col min="13" max="13" width="12" customWidth="1"/>
    <col min="14" max="14" width="9.28515625" customWidth="1"/>
    <col min="15" max="15" width="9.7109375" bestFit="1" customWidth="1"/>
    <col min="19" max="19" width="9.140625" style="2"/>
    <col min="20" max="20" width="16.140625" customWidth="1"/>
  </cols>
  <sheetData>
    <row r="1" spans="1:15" ht="51.75" customHeight="1" x14ac:dyDescent="0.25">
      <c r="A1" s="15" t="s">
        <v>1</v>
      </c>
      <c r="B1" s="15" t="s">
        <v>0</v>
      </c>
      <c r="C1" s="14" t="s">
        <v>2</v>
      </c>
      <c r="D1" s="14" t="s">
        <v>13</v>
      </c>
      <c r="E1" s="14" t="s">
        <v>37</v>
      </c>
      <c r="F1" s="14" t="s">
        <v>38</v>
      </c>
      <c r="G1" s="14" t="s">
        <v>21</v>
      </c>
      <c r="H1" s="14" t="s">
        <v>11</v>
      </c>
      <c r="I1" s="15" t="s">
        <v>40</v>
      </c>
      <c r="J1" s="60" t="s">
        <v>41</v>
      </c>
      <c r="K1" s="61" t="s">
        <v>42</v>
      </c>
      <c r="L1" s="38" t="s">
        <v>43</v>
      </c>
      <c r="M1" s="38" t="s">
        <v>44</v>
      </c>
      <c r="N1" s="38" t="s">
        <v>16</v>
      </c>
      <c r="O1" s="5"/>
    </row>
    <row r="2" spans="1:15" ht="16.5" x14ac:dyDescent="0.3">
      <c r="A2" s="17">
        <v>1</v>
      </c>
      <c r="B2" s="4">
        <v>203</v>
      </c>
      <c r="C2" s="4">
        <v>2</v>
      </c>
      <c r="D2" s="4" t="s">
        <v>20</v>
      </c>
      <c r="E2" s="47">
        <v>462</v>
      </c>
      <c r="F2" s="47">
        <v>0</v>
      </c>
      <c r="G2" s="4">
        <f>E2+F2</f>
        <v>462</v>
      </c>
      <c r="H2" s="4">
        <f>G2*1.1</f>
        <v>508.20000000000005</v>
      </c>
      <c r="I2" s="17">
        <v>21000</v>
      </c>
      <c r="J2" s="62">
        <f>G2*I2</f>
        <v>9702000</v>
      </c>
      <c r="K2" s="63">
        <f>J2*1.05</f>
        <v>10187100</v>
      </c>
      <c r="L2" s="64">
        <f>MROUND((K2*0.025/12),500)</f>
        <v>21000</v>
      </c>
      <c r="M2" s="65">
        <f>H2*3000</f>
        <v>1524600.0000000002</v>
      </c>
      <c r="N2" s="56" t="s">
        <v>15</v>
      </c>
      <c r="O2" s="40">
        <f>J2/H2</f>
        <v>19090.909090909088</v>
      </c>
    </row>
    <row r="3" spans="1:15" ht="16.5" x14ac:dyDescent="0.3">
      <c r="A3" s="17">
        <v>2</v>
      </c>
      <c r="B3" s="4">
        <v>204</v>
      </c>
      <c r="C3" s="4">
        <v>2</v>
      </c>
      <c r="D3" s="4" t="s">
        <v>14</v>
      </c>
      <c r="E3" s="48">
        <v>687</v>
      </c>
      <c r="F3" s="48">
        <v>19</v>
      </c>
      <c r="G3" s="4">
        <v>705</v>
      </c>
      <c r="H3" s="4">
        <f t="shared" ref="H3:H64" si="0">G3*1.1</f>
        <v>775.50000000000011</v>
      </c>
      <c r="I3" s="17">
        <f t="shared" ref="I3:I9" si="1">I2</f>
        <v>21000</v>
      </c>
      <c r="J3" s="62">
        <f t="shared" ref="J3:J66" si="2">G3*I3</f>
        <v>14805000</v>
      </c>
      <c r="K3" s="63">
        <f t="shared" ref="K3:K66" si="3">J3*1.05</f>
        <v>15545250</v>
      </c>
      <c r="L3" s="64">
        <f t="shared" ref="L3:L66" si="4">MROUND((K3*0.025/12),500)</f>
        <v>32500</v>
      </c>
      <c r="M3" s="65">
        <f t="shared" ref="M3:M66" si="5">H3*3000</f>
        <v>2326500.0000000005</v>
      </c>
      <c r="N3" s="56" t="s">
        <v>15</v>
      </c>
      <c r="O3" s="40"/>
    </row>
    <row r="4" spans="1:15" ht="16.5" x14ac:dyDescent="0.3">
      <c r="A4" s="17">
        <v>3</v>
      </c>
      <c r="B4" s="4">
        <v>205</v>
      </c>
      <c r="C4" s="4">
        <v>2</v>
      </c>
      <c r="D4" s="4" t="s">
        <v>14</v>
      </c>
      <c r="E4" s="48">
        <v>657</v>
      </c>
      <c r="F4" s="48">
        <v>0</v>
      </c>
      <c r="G4" s="4">
        <f t="shared" ref="G4:G64" si="6">E4+F4</f>
        <v>657</v>
      </c>
      <c r="H4" s="4">
        <f t="shared" si="0"/>
        <v>722.7</v>
      </c>
      <c r="I4" s="17">
        <f t="shared" si="1"/>
        <v>21000</v>
      </c>
      <c r="J4" s="62">
        <f t="shared" si="2"/>
        <v>13797000</v>
      </c>
      <c r="K4" s="63">
        <f t="shared" si="3"/>
        <v>14486850</v>
      </c>
      <c r="L4" s="64">
        <f t="shared" si="4"/>
        <v>30000</v>
      </c>
      <c r="M4" s="65">
        <f t="shared" si="5"/>
        <v>2168100</v>
      </c>
      <c r="N4" s="56" t="s">
        <v>15</v>
      </c>
      <c r="O4" s="40"/>
    </row>
    <row r="5" spans="1:15" ht="16.5" x14ac:dyDescent="0.3">
      <c r="A5" s="17">
        <v>4</v>
      </c>
      <c r="B5" s="4">
        <v>301</v>
      </c>
      <c r="C5" s="4">
        <v>3</v>
      </c>
      <c r="D5" s="4" t="s">
        <v>14</v>
      </c>
      <c r="E5" s="48">
        <v>657</v>
      </c>
      <c r="F5" s="48">
        <v>18</v>
      </c>
      <c r="G5" s="4">
        <f t="shared" si="6"/>
        <v>675</v>
      </c>
      <c r="H5" s="4">
        <f t="shared" si="0"/>
        <v>742.50000000000011</v>
      </c>
      <c r="I5" s="17">
        <f t="shared" si="1"/>
        <v>21000</v>
      </c>
      <c r="J5" s="62">
        <v>0</v>
      </c>
      <c r="K5" s="63">
        <f t="shared" si="3"/>
        <v>0</v>
      </c>
      <c r="L5" s="64">
        <f t="shared" si="4"/>
        <v>0</v>
      </c>
      <c r="M5" s="65">
        <f t="shared" si="5"/>
        <v>2227500.0000000005</v>
      </c>
      <c r="N5" s="56" t="s">
        <v>36</v>
      </c>
      <c r="O5" s="40"/>
    </row>
    <row r="6" spans="1:15" ht="16.5" x14ac:dyDescent="0.3">
      <c r="A6" s="17">
        <v>5</v>
      </c>
      <c r="B6" s="4">
        <v>302</v>
      </c>
      <c r="C6" s="4">
        <v>3</v>
      </c>
      <c r="D6" s="4" t="s">
        <v>14</v>
      </c>
      <c r="E6" s="48">
        <v>657</v>
      </c>
      <c r="F6" s="48">
        <v>18</v>
      </c>
      <c r="G6" s="4">
        <f t="shared" si="6"/>
        <v>675</v>
      </c>
      <c r="H6" s="4">
        <f t="shared" si="0"/>
        <v>742.50000000000011</v>
      </c>
      <c r="I6" s="17">
        <f t="shared" si="1"/>
        <v>21000</v>
      </c>
      <c r="J6" s="62">
        <v>0</v>
      </c>
      <c r="K6" s="63">
        <f t="shared" si="3"/>
        <v>0</v>
      </c>
      <c r="L6" s="64">
        <f t="shared" si="4"/>
        <v>0</v>
      </c>
      <c r="M6" s="65">
        <f t="shared" si="5"/>
        <v>2227500.0000000005</v>
      </c>
      <c r="N6" s="56" t="s">
        <v>36</v>
      </c>
      <c r="O6" s="40"/>
    </row>
    <row r="7" spans="1:15" ht="16.5" x14ac:dyDescent="0.3">
      <c r="A7" s="17">
        <v>6</v>
      </c>
      <c r="B7" s="4">
        <v>303</v>
      </c>
      <c r="C7" s="4">
        <v>3</v>
      </c>
      <c r="D7" s="4" t="s">
        <v>20</v>
      </c>
      <c r="E7" s="48">
        <v>462</v>
      </c>
      <c r="F7" s="48">
        <v>0</v>
      </c>
      <c r="G7" s="4">
        <f t="shared" si="6"/>
        <v>462</v>
      </c>
      <c r="H7" s="4">
        <f t="shared" si="0"/>
        <v>508.20000000000005</v>
      </c>
      <c r="I7" s="17">
        <f t="shared" si="1"/>
        <v>21000</v>
      </c>
      <c r="J7" s="62">
        <f t="shared" si="2"/>
        <v>9702000</v>
      </c>
      <c r="K7" s="63">
        <f t="shared" si="3"/>
        <v>10187100</v>
      </c>
      <c r="L7" s="64">
        <f t="shared" si="4"/>
        <v>21000</v>
      </c>
      <c r="M7" s="65">
        <f t="shared" si="5"/>
        <v>1524600.0000000002</v>
      </c>
      <c r="N7" s="56" t="s">
        <v>15</v>
      </c>
      <c r="O7" s="40"/>
    </row>
    <row r="8" spans="1:15" ht="16.5" x14ac:dyDescent="0.3">
      <c r="A8" s="17">
        <v>7</v>
      </c>
      <c r="B8" s="4">
        <v>304</v>
      </c>
      <c r="C8" s="4">
        <v>3</v>
      </c>
      <c r="D8" s="4" t="s">
        <v>14</v>
      </c>
      <c r="E8" s="48">
        <v>656</v>
      </c>
      <c r="F8" s="48">
        <v>19</v>
      </c>
      <c r="G8" s="4">
        <f t="shared" si="6"/>
        <v>675</v>
      </c>
      <c r="H8" s="4">
        <f t="shared" si="0"/>
        <v>742.50000000000011</v>
      </c>
      <c r="I8" s="17">
        <f t="shared" si="1"/>
        <v>21000</v>
      </c>
      <c r="J8" s="62">
        <v>0</v>
      </c>
      <c r="K8" s="63">
        <f t="shared" si="3"/>
        <v>0</v>
      </c>
      <c r="L8" s="64">
        <f t="shared" si="4"/>
        <v>0</v>
      </c>
      <c r="M8" s="65">
        <f t="shared" si="5"/>
        <v>2227500.0000000005</v>
      </c>
      <c r="N8" s="56" t="s">
        <v>36</v>
      </c>
      <c r="O8" s="40"/>
    </row>
    <row r="9" spans="1:15" ht="16.5" x14ac:dyDescent="0.3">
      <c r="A9" s="17">
        <v>8</v>
      </c>
      <c r="B9" s="4">
        <v>305</v>
      </c>
      <c r="C9" s="4">
        <v>3</v>
      </c>
      <c r="D9" s="4" t="s">
        <v>14</v>
      </c>
      <c r="E9" s="48">
        <v>657</v>
      </c>
      <c r="F9" s="48">
        <v>0</v>
      </c>
      <c r="G9" s="4">
        <f t="shared" si="6"/>
        <v>657</v>
      </c>
      <c r="H9" s="4">
        <f t="shared" si="0"/>
        <v>722.7</v>
      </c>
      <c r="I9" s="17">
        <f t="shared" si="1"/>
        <v>21000</v>
      </c>
      <c r="J9" s="62">
        <f t="shared" si="2"/>
        <v>13797000</v>
      </c>
      <c r="K9" s="63">
        <f t="shared" si="3"/>
        <v>14486850</v>
      </c>
      <c r="L9" s="64">
        <f t="shared" si="4"/>
        <v>30000</v>
      </c>
      <c r="M9" s="65">
        <f t="shared" si="5"/>
        <v>2168100</v>
      </c>
      <c r="N9" s="56" t="s">
        <v>15</v>
      </c>
      <c r="O9" s="40"/>
    </row>
    <row r="10" spans="1:15" ht="16.5" x14ac:dyDescent="0.3">
      <c r="A10" s="17">
        <v>9</v>
      </c>
      <c r="B10" s="4">
        <v>401</v>
      </c>
      <c r="C10" s="4">
        <v>4</v>
      </c>
      <c r="D10" s="4" t="s">
        <v>14</v>
      </c>
      <c r="E10" s="48">
        <v>657</v>
      </c>
      <c r="F10" s="48">
        <v>18</v>
      </c>
      <c r="G10" s="4">
        <f t="shared" si="6"/>
        <v>675</v>
      </c>
      <c r="H10" s="4">
        <f t="shared" si="0"/>
        <v>742.50000000000011</v>
      </c>
      <c r="I10" s="17">
        <f>I9+60</f>
        <v>21060</v>
      </c>
      <c r="J10" s="62">
        <v>0</v>
      </c>
      <c r="K10" s="63">
        <f t="shared" si="3"/>
        <v>0</v>
      </c>
      <c r="L10" s="64">
        <f t="shared" si="4"/>
        <v>0</v>
      </c>
      <c r="M10" s="65">
        <f t="shared" si="5"/>
        <v>2227500.0000000005</v>
      </c>
      <c r="N10" s="56" t="s">
        <v>36</v>
      </c>
      <c r="O10" s="40"/>
    </row>
    <row r="11" spans="1:15" ht="16.5" x14ac:dyDescent="0.3">
      <c r="A11" s="17">
        <v>10</v>
      </c>
      <c r="B11" s="4">
        <v>402</v>
      </c>
      <c r="C11" s="4">
        <v>4</v>
      </c>
      <c r="D11" s="4" t="s">
        <v>14</v>
      </c>
      <c r="E11" s="48">
        <v>657</v>
      </c>
      <c r="F11" s="48">
        <v>18</v>
      </c>
      <c r="G11" s="4">
        <f t="shared" si="6"/>
        <v>675</v>
      </c>
      <c r="H11" s="4">
        <f t="shared" si="0"/>
        <v>742.50000000000011</v>
      </c>
      <c r="I11" s="17">
        <f>I10</f>
        <v>21060</v>
      </c>
      <c r="J11" s="62">
        <v>0</v>
      </c>
      <c r="K11" s="63">
        <f t="shared" si="3"/>
        <v>0</v>
      </c>
      <c r="L11" s="64">
        <f t="shared" si="4"/>
        <v>0</v>
      </c>
      <c r="M11" s="65">
        <f t="shared" si="5"/>
        <v>2227500.0000000005</v>
      </c>
      <c r="N11" s="56" t="s">
        <v>36</v>
      </c>
      <c r="O11" s="40"/>
    </row>
    <row r="12" spans="1:15" ht="16.5" x14ac:dyDescent="0.3">
      <c r="A12" s="17">
        <v>11</v>
      </c>
      <c r="B12" s="4">
        <v>403</v>
      </c>
      <c r="C12" s="4">
        <v>4</v>
      </c>
      <c r="D12" s="4" t="s">
        <v>20</v>
      </c>
      <c r="E12" s="48">
        <v>462</v>
      </c>
      <c r="F12" s="48">
        <v>0</v>
      </c>
      <c r="G12" s="4">
        <f t="shared" si="6"/>
        <v>462</v>
      </c>
      <c r="H12" s="4">
        <f t="shared" si="0"/>
        <v>508.20000000000005</v>
      </c>
      <c r="I12" s="17">
        <f>I11</f>
        <v>21060</v>
      </c>
      <c r="J12" s="62">
        <f t="shared" si="2"/>
        <v>9729720</v>
      </c>
      <c r="K12" s="63">
        <f t="shared" si="3"/>
        <v>10216206</v>
      </c>
      <c r="L12" s="64">
        <f t="shared" si="4"/>
        <v>21500</v>
      </c>
      <c r="M12" s="65">
        <f t="shared" si="5"/>
        <v>1524600.0000000002</v>
      </c>
      <c r="N12" s="56" t="s">
        <v>15</v>
      </c>
      <c r="O12" s="40"/>
    </row>
    <row r="13" spans="1:15" ht="16.5" x14ac:dyDescent="0.3">
      <c r="A13" s="17">
        <v>12</v>
      </c>
      <c r="B13" s="4">
        <v>404</v>
      </c>
      <c r="C13" s="4">
        <v>4</v>
      </c>
      <c r="D13" s="4" t="s">
        <v>14</v>
      </c>
      <c r="E13" s="48">
        <v>656</v>
      </c>
      <c r="F13" s="48">
        <v>19</v>
      </c>
      <c r="G13" s="4">
        <f t="shared" si="6"/>
        <v>675</v>
      </c>
      <c r="H13" s="4">
        <f t="shared" si="0"/>
        <v>742.50000000000011</v>
      </c>
      <c r="I13" s="17">
        <f>I12</f>
        <v>21060</v>
      </c>
      <c r="J13" s="62">
        <v>0</v>
      </c>
      <c r="K13" s="63">
        <f t="shared" si="3"/>
        <v>0</v>
      </c>
      <c r="L13" s="64">
        <f t="shared" si="4"/>
        <v>0</v>
      </c>
      <c r="M13" s="65">
        <f t="shared" si="5"/>
        <v>2227500.0000000005</v>
      </c>
      <c r="N13" s="56" t="s">
        <v>36</v>
      </c>
      <c r="O13" s="40"/>
    </row>
    <row r="14" spans="1:15" ht="16.5" x14ac:dyDescent="0.3">
      <c r="A14" s="17">
        <v>13</v>
      </c>
      <c r="B14" s="4">
        <v>405</v>
      </c>
      <c r="C14" s="4">
        <v>4</v>
      </c>
      <c r="D14" s="4" t="s">
        <v>14</v>
      </c>
      <c r="E14" s="48">
        <v>657</v>
      </c>
      <c r="F14" s="48">
        <v>0</v>
      </c>
      <c r="G14" s="4">
        <f t="shared" si="6"/>
        <v>657</v>
      </c>
      <c r="H14" s="4">
        <f t="shared" si="0"/>
        <v>722.7</v>
      </c>
      <c r="I14" s="17">
        <f>I13</f>
        <v>21060</v>
      </c>
      <c r="J14" s="62">
        <f t="shared" si="2"/>
        <v>13836420</v>
      </c>
      <c r="K14" s="63">
        <f t="shared" si="3"/>
        <v>14528241</v>
      </c>
      <c r="L14" s="64">
        <f t="shared" si="4"/>
        <v>30500</v>
      </c>
      <c r="M14" s="65">
        <f t="shared" si="5"/>
        <v>2168100</v>
      </c>
      <c r="N14" s="56" t="s">
        <v>15</v>
      </c>
      <c r="O14" s="40"/>
    </row>
    <row r="15" spans="1:15" ht="16.5" x14ac:dyDescent="0.3">
      <c r="A15" s="17">
        <v>14</v>
      </c>
      <c r="B15" s="4">
        <v>501</v>
      </c>
      <c r="C15" s="4">
        <v>5</v>
      </c>
      <c r="D15" s="4" t="s">
        <v>14</v>
      </c>
      <c r="E15" s="48">
        <v>657</v>
      </c>
      <c r="F15" s="48">
        <v>18</v>
      </c>
      <c r="G15" s="4">
        <f t="shared" si="6"/>
        <v>675</v>
      </c>
      <c r="H15" s="4">
        <f t="shared" si="0"/>
        <v>742.50000000000011</v>
      </c>
      <c r="I15" s="17">
        <f>I14+60</f>
        <v>21120</v>
      </c>
      <c r="J15" s="62">
        <v>0</v>
      </c>
      <c r="K15" s="63">
        <f t="shared" si="3"/>
        <v>0</v>
      </c>
      <c r="L15" s="64">
        <f t="shared" si="4"/>
        <v>0</v>
      </c>
      <c r="M15" s="65">
        <f t="shared" si="5"/>
        <v>2227500.0000000005</v>
      </c>
      <c r="N15" s="56" t="s">
        <v>36</v>
      </c>
      <c r="O15" s="40"/>
    </row>
    <row r="16" spans="1:15" ht="16.5" x14ac:dyDescent="0.3">
      <c r="A16" s="17">
        <v>15</v>
      </c>
      <c r="B16" s="4">
        <v>502</v>
      </c>
      <c r="C16" s="4">
        <v>5</v>
      </c>
      <c r="D16" s="4" t="s">
        <v>14</v>
      </c>
      <c r="E16" s="48">
        <v>657</v>
      </c>
      <c r="F16" s="48">
        <v>18</v>
      </c>
      <c r="G16" s="4">
        <f t="shared" si="6"/>
        <v>675</v>
      </c>
      <c r="H16" s="4">
        <f t="shared" si="0"/>
        <v>742.50000000000011</v>
      </c>
      <c r="I16" s="17">
        <f>I15</f>
        <v>21120</v>
      </c>
      <c r="J16" s="62">
        <v>0</v>
      </c>
      <c r="K16" s="63">
        <f t="shared" si="3"/>
        <v>0</v>
      </c>
      <c r="L16" s="64">
        <f t="shared" si="4"/>
        <v>0</v>
      </c>
      <c r="M16" s="65">
        <f t="shared" si="5"/>
        <v>2227500.0000000005</v>
      </c>
      <c r="N16" s="56" t="s">
        <v>36</v>
      </c>
      <c r="O16" s="3"/>
    </row>
    <row r="17" spans="1:15" ht="16.5" x14ac:dyDescent="0.3">
      <c r="A17" s="17">
        <v>16</v>
      </c>
      <c r="B17" s="4">
        <v>503</v>
      </c>
      <c r="C17" s="4">
        <v>5</v>
      </c>
      <c r="D17" s="4" t="s">
        <v>20</v>
      </c>
      <c r="E17" s="48">
        <v>462</v>
      </c>
      <c r="F17" s="48">
        <v>0</v>
      </c>
      <c r="G17" s="4">
        <f t="shared" si="6"/>
        <v>462</v>
      </c>
      <c r="H17" s="4">
        <f t="shared" si="0"/>
        <v>508.20000000000005</v>
      </c>
      <c r="I17" s="17">
        <f>I16</f>
        <v>21120</v>
      </c>
      <c r="J17" s="62">
        <f t="shared" si="2"/>
        <v>9757440</v>
      </c>
      <c r="K17" s="63">
        <f t="shared" si="3"/>
        <v>10245312</v>
      </c>
      <c r="L17" s="64">
        <f t="shared" si="4"/>
        <v>21500</v>
      </c>
      <c r="M17" s="65">
        <f t="shared" si="5"/>
        <v>1524600.0000000002</v>
      </c>
      <c r="N17" s="56" t="s">
        <v>15</v>
      </c>
      <c r="O17" s="3"/>
    </row>
    <row r="18" spans="1:15" ht="16.5" x14ac:dyDescent="0.3">
      <c r="A18" s="17">
        <v>17</v>
      </c>
      <c r="B18" s="4">
        <v>504</v>
      </c>
      <c r="C18" s="4">
        <v>5</v>
      </c>
      <c r="D18" s="4" t="s">
        <v>14</v>
      </c>
      <c r="E18" s="48">
        <v>656</v>
      </c>
      <c r="F18" s="48">
        <v>19</v>
      </c>
      <c r="G18" s="4">
        <f t="shared" si="6"/>
        <v>675</v>
      </c>
      <c r="H18" s="4">
        <f t="shared" si="0"/>
        <v>742.50000000000011</v>
      </c>
      <c r="I18" s="17">
        <f>I17</f>
        <v>21120</v>
      </c>
      <c r="J18" s="62">
        <v>0</v>
      </c>
      <c r="K18" s="63">
        <f t="shared" si="3"/>
        <v>0</v>
      </c>
      <c r="L18" s="64">
        <f t="shared" si="4"/>
        <v>0</v>
      </c>
      <c r="M18" s="65">
        <f t="shared" si="5"/>
        <v>2227500.0000000005</v>
      </c>
      <c r="N18" s="56" t="s">
        <v>36</v>
      </c>
      <c r="O18" s="3"/>
    </row>
    <row r="19" spans="1:15" ht="16.5" x14ac:dyDescent="0.3">
      <c r="A19" s="17">
        <v>18</v>
      </c>
      <c r="B19" s="4">
        <v>505</v>
      </c>
      <c r="C19" s="4">
        <v>5</v>
      </c>
      <c r="D19" s="4" t="s">
        <v>14</v>
      </c>
      <c r="E19" s="48">
        <v>657</v>
      </c>
      <c r="F19" s="48">
        <v>0</v>
      </c>
      <c r="G19" s="4">
        <f t="shared" si="6"/>
        <v>657</v>
      </c>
      <c r="H19" s="4">
        <f t="shared" si="0"/>
        <v>722.7</v>
      </c>
      <c r="I19" s="17">
        <f>I18</f>
        <v>21120</v>
      </c>
      <c r="J19" s="62">
        <f t="shared" si="2"/>
        <v>13875840</v>
      </c>
      <c r="K19" s="63">
        <f t="shared" si="3"/>
        <v>14569632</v>
      </c>
      <c r="L19" s="64">
        <f t="shared" si="4"/>
        <v>30500</v>
      </c>
      <c r="M19" s="65">
        <f t="shared" si="5"/>
        <v>2168100</v>
      </c>
      <c r="N19" s="56" t="s">
        <v>15</v>
      </c>
      <c r="O19" s="3"/>
    </row>
    <row r="20" spans="1:15" ht="16.5" x14ac:dyDescent="0.3">
      <c r="A20" s="17">
        <v>19</v>
      </c>
      <c r="B20" s="4">
        <v>601</v>
      </c>
      <c r="C20" s="4">
        <v>6</v>
      </c>
      <c r="D20" s="47" t="s">
        <v>14</v>
      </c>
      <c r="E20" s="48">
        <v>657</v>
      </c>
      <c r="F20" s="48">
        <v>18</v>
      </c>
      <c r="G20" s="4">
        <f t="shared" si="6"/>
        <v>675</v>
      </c>
      <c r="H20" s="4">
        <f t="shared" si="0"/>
        <v>742.50000000000011</v>
      </c>
      <c r="I20" s="17">
        <f>I19+60</f>
        <v>21180</v>
      </c>
      <c r="J20" s="62">
        <v>0</v>
      </c>
      <c r="K20" s="63">
        <f t="shared" si="3"/>
        <v>0</v>
      </c>
      <c r="L20" s="64">
        <f t="shared" si="4"/>
        <v>0</v>
      </c>
      <c r="M20" s="65">
        <f t="shared" si="5"/>
        <v>2227500.0000000005</v>
      </c>
      <c r="N20" s="56" t="s">
        <v>36</v>
      </c>
      <c r="O20" s="3"/>
    </row>
    <row r="21" spans="1:15" ht="16.5" x14ac:dyDescent="0.3">
      <c r="A21" s="17">
        <v>20</v>
      </c>
      <c r="B21" s="4">
        <v>602</v>
      </c>
      <c r="C21" s="4">
        <v>6</v>
      </c>
      <c r="D21" s="48" t="s">
        <v>14</v>
      </c>
      <c r="E21" s="48">
        <v>657</v>
      </c>
      <c r="F21" s="48">
        <v>18</v>
      </c>
      <c r="G21" s="4">
        <f t="shared" si="6"/>
        <v>675</v>
      </c>
      <c r="H21" s="4">
        <f t="shared" si="0"/>
        <v>742.50000000000011</v>
      </c>
      <c r="I21" s="17">
        <f>I20</f>
        <v>21180</v>
      </c>
      <c r="J21" s="62">
        <v>0</v>
      </c>
      <c r="K21" s="63">
        <f t="shared" si="3"/>
        <v>0</v>
      </c>
      <c r="L21" s="64">
        <f t="shared" si="4"/>
        <v>0</v>
      </c>
      <c r="M21" s="65">
        <f t="shared" si="5"/>
        <v>2227500.0000000005</v>
      </c>
      <c r="N21" s="56" t="s">
        <v>36</v>
      </c>
      <c r="O21" s="3"/>
    </row>
    <row r="22" spans="1:15" ht="16.5" x14ac:dyDescent="0.3">
      <c r="A22" s="17">
        <v>21</v>
      </c>
      <c r="B22" s="4">
        <v>603</v>
      </c>
      <c r="C22" s="4">
        <v>6</v>
      </c>
      <c r="D22" s="48" t="s">
        <v>20</v>
      </c>
      <c r="E22" s="48">
        <v>462</v>
      </c>
      <c r="F22" s="48">
        <v>0</v>
      </c>
      <c r="G22" s="4">
        <f t="shared" si="6"/>
        <v>462</v>
      </c>
      <c r="H22" s="4">
        <f t="shared" si="0"/>
        <v>508.20000000000005</v>
      </c>
      <c r="I22" s="17">
        <f>I21</f>
        <v>21180</v>
      </c>
      <c r="J22" s="62">
        <f t="shared" si="2"/>
        <v>9785160</v>
      </c>
      <c r="K22" s="63">
        <f t="shared" si="3"/>
        <v>10274418</v>
      </c>
      <c r="L22" s="64">
        <f t="shared" si="4"/>
        <v>21500</v>
      </c>
      <c r="M22" s="65">
        <f t="shared" si="5"/>
        <v>1524600.0000000002</v>
      </c>
      <c r="N22" s="56" t="s">
        <v>15</v>
      </c>
      <c r="O22" s="3"/>
    </row>
    <row r="23" spans="1:15" ht="16.5" x14ac:dyDescent="0.3">
      <c r="A23" s="17">
        <v>22</v>
      </c>
      <c r="B23" s="4">
        <v>604</v>
      </c>
      <c r="C23" s="4">
        <v>6</v>
      </c>
      <c r="D23" s="48" t="s">
        <v>14</v>
      </c>
      <c r="E23" s="48">
        <v>656</v>
      </c>
      <c r="F23" s="48">
        <v>19</v>
      </c>
      <c r="G23" s="4">
        <f t="shared" si="6"/>
        <v>675</v>
      </c>
      <c r="H23" s="4">
        <f t="shared" si="0"/>
        <v>742.50000000000011</v>
      </c>
      <c r="I23" s="17">
        <f>I22</f>
        <v>21180</v>
      </c>
      <c r="J23" s="62">
        <v>0</v>
      </c>
      <c r="K23" s="63">
        <f t="shared" si="3"/>
        <v>0</v>
      </c>
      <c r="L23" s="64">
        <f t="shared" si="4"/>
        <v>0</v>
      </c>
      <c r="M23" s="65">
        <f t="shared" si="5"/>
        <v>2227500.0000000005</v>
      </c>
      <c r="N23" s="56" t="s">
        <v>36</v>
      </c>
      <c r="O23" s="3"/>
    </row>
    <row r="24" spans="1:15" ht="16.5" x14ac:dyDescent="0.3">
      <c r="A24" s="17">
        <v>23</v>
      </c>
      <c r="B24" s="4">
        <v>605</v>
      </c>
      <c r="C24" s="4">
        <v>6</v>
      </c>
      <c r="D24" s="48" t="s">
        <v>14</v>
      </c>
      <c r="E24" s="48">
        <v>657</v>
      </c>
      <c r="F24" s="48">
        <v>0</v>
      </c>
      <c r="G24" s="4">
        <f t="shared" si="6"/>
        <v>657</v>
      </c>
      <c r="H24" s="4">
        <f t="shared" si="0"/>
        <v>722.7</v>
      </c>
      <c r="I24" s="17">
        <f>I23</f>
        <v>21180</v>
      </c>
      <c r="J24" s="62">
        <f t="shared" si="2"/>
        <v>13915260</v>
      </c>
      <c r="K24" s="63">
        <f t="shared" si="3"/>
        <v>14611023</v>
      </c>
      <c r="L24" s="64">
        <f t="shared" si="4"/>
        <v>30500</v>
      </c>
      <c r="M24" s="65">
        <f t="shared" si="5"/>
        <v>2168100</v>
      </c>
      <c r="N24" s="56" t="s">
        <v>15</v>
      </c>
      <c r="O24" s="3"/>
    </row>
    <row r="25" spans="1:15" ht="16.5" x14ac:dyDescent="0.3">
      <c r="A25" s="17">
        <v>24</v>
      </c>
      <c r="B25" s="4">
        <v>701</v>
      </c>
      <c r="C25" s="4">
        <v>7</v>
      </c>
      <c r="D25" s="47" t="s">
        <v>14</v>
      </c>
      <c r="E25" s="48">
        <v>657</v>
      </c>
      <c r="F25" s="48">
        <v>18</v>
      </c>
      <c r="G25" s="4">
        <f t="shared" si="6"/>
        <v>675</v>
      </c>
      <c r="H25" s="4">
        <f t="shared" si="0"/>
        <v>742.50000000000011</v>
      </c>
      <c r="I25" s="17">
        <f>I24+60</f>
        <v>21240</v>
      </c>
      <c r="J25" s="62">
        <v>0</v>
      </c>
      <c r="K25" s="63">
        <f t="shared" si="3"/>
        <v>0</v>
      </c>
      <c r="L25" s="64">
        <f t="shared" si="4"/>
        <v>0</v>
      </c>
      <c r="M25" s="65">
        <f t="shared" si="5"/>
        <v>2227500.0000000005</v>
      </c>
      <c r="N25" s="56" t="s">
        <v>36</v>
      </c>
      <c r="O25" s="3"/>
    </row>
    <row r="26" spans="1:15" ht="16.5" x14ac:dyDescent="0.3">
      <c r="A26" s="17">
        <v>25</v>
      </c>
      <c r="B26" s="4">
        <v>702</v>
      </c>
      <c r="C26" s="4">
        <v>7</v>
      </c>
      <c r="D26" s="48" t="s">
        <v>14</v>
      </c>
      <c r="E26" s="48">
        <v>657</v>
      </c>
      <c r="F26" s="48">
        <v>18</v>
      </c>
      <c r="G26" s="4">
        <f t="shared" si="6"/>
        <v>675</v>
      </c>
      <c r="H26" s="4">
        <f t="shared" si="0"/>
        <v>742.50000000000011</v>
      </c>
      <c r="I26" s="17">
        <f>I25</f>
        <v>21240</v>
      </c>
      <c r="J26" s="62">
        <v>0</v>
      </c>
      <c r="K26" s="63">
        <f t="shared" si="3"/>
        <v>0</v>
      </c>
      <c r="L26" s="64">
        <f t="shared" si="4"/>
        <v>0</v>
      </c>
      <c r="M26" s="65">
        <f t="shared" si="5"/>
        <v>2227500.0000000005</v>
      </c>
      <c r="N26" s="56" t="s">
        <v>36</v>
      </c>
      <c r="O26" s="3"/>
    </row>
    <row r="27" spans="1:15" ht="16.5" x14ac:dyDescent="0.3">
      <c r="A27" s="17">
        <v>26</v>
      </c>
      <c r="B27" s="4">
        <v>703</v>
      </c>
      <c r="C27" s="4">
        <v>7</v>
      </c>
      <c r="D27" s="48" t="s">
        <v>20</v>
      </c>
      <c r="E27" s="48">
        <v>462</v>
      </c>
      <c r="F27" s="48">
        <v>0</v>
      </c>
      <c r="G27" s="4">
        <f t="shared" si="6"/>
        <v>462</v>
      </c>
      <c r="H27" s="4">
        <f t="shared" si="0"/>
        <v>508.20000000000005</v>
      </c>
      <c r="I27" s="17">
        <f>I26</f>
        <v>21240</v>
      </c>
      <c r="J27" s="62">
        <f t="shared" si="2"/>
        <v>9812880</v>
      </c>
      <c r="K27" s="63">
        <f t="shared" si="3"/>
        <v>10303524</v>
      </c>
      <c r="L27" s="64">
        <f t="shared" si="4"/>
        <v>21500</v>
      </c>
      <c r="M27" s="65">
        <f t="shared" si="5"/>
        <v>1524600.0000000002</v>
      </c>
      <c r="N27" s="56" t="s">
        <v>15</v>
      </c>
      <c r="O27" s="3"/>
    </row>
    <row r="28" spans="1:15" ht="16.5" x14ac:dyDescent="0.3">
      <c r="A28" s="17">
        <v>27</v>
      </c>
      <c r="B28" s="4">
        <v>704</v>
      </c>
      <c r="C28" s="4">
        <v>7</v>
      </c>
      <c r="D28" s="48" t="s">
        <v>14</v>
      </c>
      <c r="E28" s="48">
        <v>656</v>
      </c>
      <c r="F28" s="48">
        <v>19</v>
      </c>
      <c r="G28" s="4">
        <f t="shared" si="6"/>
        <v>675</v>
      </c>
      <c r="H28" s="4">
        <f t="shared" si="0"/>
        <v>742.50000000000011</v>
      </c>
      <c r="I28" s="17">
        <f>I27</f>
        <v>21240</v>
      </c>
      <c r="J28" s="62">
        <v>0</v>
      </c>
      <c r="K28" s="63">
        <f t="shared" si="3"/>
        <v>0</v>
      </c>
      <c r="L28" s="64">
        <f t="shared" si="4"/>
        <v>0</v>
      </c>
      <c r="M28" s="65">
        <f t="shared" si="5"/>
        <v>2227500.0000000005</v>
      </c>
      <c r="N28" s="56" t="s">
        <v>36</v>
      </c>
      <c r="O28" s="3"/>
    </row>
    <row r="29" spans="1:15" ht="16.5" x14ac:dyDescent="0.3">
      <c r="A29" s="17">
        <v>28</v>
      </c>
      <c r="B29" s="4">
        <v>705</v>
      </c>
      <c r="C29" s="4">
        <v>7</v>
      </c>
      <c r="D29" s="48" t="s">
        <v>14</v>
      </c>
      <c r="E29" s="48">
        <v>657</v>
      </c>
      <c r="F29" s="48">
        <v>0</v>
      </c>
      <c r="G29" s="4">
        <f t="shared" si="6"/>
        <v>657</v>
      </c>
      <c r="H29" s="4">
        <f t="shared" si="0"/>
        <v>722.7</v>
      </c>
      <c r="I29" s="17">
        <f>I28</f>
        <v>21240</v>
      </c>
      <c r="J29" s="62">
        <f t="shared" si="2"/>
        <v>13954680</v>
      </c>
      <c r="K29" s="63">
        <f t="shared" si="3"/>
        <v>14652414</v>
      </c>
      <c r="L29" s="64">
        <f t="shared" si="4"/>
        <v>30500</v>
      </c>
      <c r="M29" s="65">
        <f t="shared" si="5"/>
        <v>2168100</v>
      </c>
      <c r="N29" s="56" t="s">
        <v>15</v>
      </c>
      <c r="O29" s="3"/>
    </row>
    <row r="30" spans="1:15" ht="16.5" x14ac:dyDescent="0.3">
      <c r="A30" s="17">
        <v>29</v>
      </c>
      <c r="B30" s="4">
        <v>801</v>
      </c>
      <c r="C30" s="4">
        <v>8</v>
      </c>
      <c r="D30" s="47" t="s">
        <v>14</v>
      </c>
      <c r="E30" s="48">
        <v>657</v>
      </c>
      <c r="F30" s="48">
        <v>18</v>
      </c>
      <c r="G30" s="4">
        <f t="shared" si="6"/>
        <v>675</v>
      </c>
      <c r="H30" s="4">
        <f t="shared" si="0"/>
        <v>742.50000000000011</v>
      </c>
      <c r="I30" s="17">
        <f>I29+60</f>
        <v>21300</v>
      </c>
      <c r="J30" s="62">
        <v>0</v>
      </c>
      <c r="K30" s="63">
        <f t="shared" si="3"/>
        <v>0</v>
      </c>
      <c r="L30" s="64">
        <f t="shared" si="4"/>
        <v>0</v>
      </c>
      <c r="M30" s="65">
        <f t="shared" si="5"/>
        <v>2227500.0000000005</v>
      </c>
      <c r="N30" s="56" t="s">
        <v>36</v>
      </c>
      <c r="O30" s="3"/>
    </row>
    <row r="31" spans="1:15" ht="16.5" x14ac:dyDescent="0.3">
      <c r="A31" s="17">
        <v>30</v>
      </c>
      <c r="B31" s="4">
        <v>802</v>
      </c>
      <c r="C31" s="4">
        <v>8</v>
      </c>
      <c r="D31" s="48" t="s">
        <v>14</v>
      </c>
      <c r="E31" s="48">
        <v>657</v>
      </c>
      <c r="F31" s="48">
        <v>18</v>
      </c>
      <c r="G31" s="4">
        <f t="shared" si="6"/>
        <v>675</v>
      </c>
      <c r="H31" s="4">
        <f t="shared" si="0"/>
        <v>742.50000000000011</v>
      </c>
      <c r="I31" s="17">
        <f>I30</f>
        <v>21300</v>
      </c>
      <c r="J31" s="62">
        <v>0</v>
      </c>
      <c r="K31" s="63">
        <f t="shared" si="3"/>
        <v>0</v>
      </c>
      <c r="L31" s="64">
        <f t="shared" si="4"/>
        <v>0</v>
      </c>
      <c r="M31" s="65">
        <f t="shared" si="5"/>
        <v>2227500.0000000005</v>
      </c>
      <c r="N31" s="56" t="s">
        <v>36</v>
      </c>
      <c r="O31" s="3"/>
    </row>
    <row r="32" spans="1:15" ht="16.5" x14ac:dyDescent="0.3">
      <c r="A32" s="17">
        <v>31</v>
      </c>
      <c r="B32" s="4">
        <v>805</v>
      </c>
      <c r="C32" s="4">
        <v>8</v>
      </c>
      <c r="D32" s="48" t="s">
        <v>14</v>
      </c>
      <c r="E32" s="48">
        <v>657</v>
      </c>
      <c r="F32" s="48">
        <v>0</v>
      </c>
      <c r="G32" s="4">
        <f t="shared" si="6"/>
        <v>657</v>
      </c>
      <c r="H32" s="4">
        <f t="shared" si="0"/>
        <v>722.7</v>
      </c>
      <c r="I32" s="17">
        <f>I31</f>
        <v>21300</v>
      </c>
      <c r="J32" s="62">
        <f t="shared" si="2"/>
        <v>13994100</v>
      </c>
      <c r="K32" s="63">
        <f t="shared" si="3"/>
        <v>14693805</v>
      </c>
      <c r="L32" s="64">
        <f t="shared" si="4"/>
        <v>30500</v>
      </c>
      <c r="M32" s="65">
        <f t="shared" si="5"/>
        <v>2168100</v>
      </c>
      <c r="N32" s="56" t="s">
        <v>15</v>
      </c>
      <c r="O32" s="3"/>
    </row>
    <row r="33" spans="1:15" ht="16.5" x14ac:dyDescent="0.3">
      <c r="A33" s="17">
        <v>32</v>
      </c>
      <c r="B33" s="4">
        <v>901</v>
      </c>
      <c r="C33" s="4">
        <v>9</v>
      </c>
      <c r="D33" s="47" t="s">
        <v>14</v>
      </c>
      <c r="E33" s="48">
        <v>657</v>
      </c>
      <c r="F33" s="48">
        <v>18</v>
      </c>
      <c r="G33" s="4">
        <f t="shared" si="6"/>
        <v>675</v>
      </c>
      <c r="H33" s="4">
        <f t="shared" si="0"/>
        <v>742.50000000000011</v>
      </c>
      <c r="I33" s="17">
        <f>I32+60</f>
        <v>21360</v>
      </c>
      <c r="J33" s="62">
        <v>0</v>
      </c>
      <c r="K33" s="63">
        <f t="shared" si="3"/>
        <v>0</v>
      </c>
      <c r="L33" s="64">
        <f t="shared" si="4"/>
        <v>0</v>
      </c>
      <c r="M33" s="65">
        <f t="shared" si="5"/>
        <v>2227500.0000000005</v>
      </c>
      <c r="N33" s="56" t="s">
        <v>36</v>
      </c>
      <c r="O33" s="3"/>
    </row>
    <row r="34" spans="1:15" ht="16.5" x14ac:dyDescent="0.3">
      <c r="A34" s="17">
        <v>33</v>
      </c>
      <c r="B34" s="4">
        <v>902</v>
      </c>
      <c r="C34" s="4">
        <v>9</v>
      </c>
      <c r="D34" s="48" t="s">
        <v>14</v>
      </c>
      <c r="E34" s="48">
        <v>657</v>
      </c>
      <c r="F34" s="48">
        <v>18</v>
      </c>
      <c r="G34" s="4">
        <f t="shared" si="6"/>
        <v>675</v>
      </c>
      <c r="H34" s="4">
        <f t="shared" si="0"/>
        <v>742.50000000000011</v>
      </c>
      <c r="I34" s="17">
        <f>I33</f>
        <v>21360</v>
      </c>
      <c r="J34" s="62">
        <v>0</v>
      </c>
      <c r="K34" s="63">
        <f t="shared" si="3"/>
        <v>0</v>
      </c>
      <c r="L34" s="64">
        <f t="shared" si="4"/>
        <v>0</v>
      </c>
      <c r="M34" s="65">
        <f t="shared" si="5"/>
        <v>2227500.0000000005</v>
      </c>
      <c r="N34" s="56" t="s">
        <v>36</v>
      </c>
      <c r="O34" s="3"/>
    </row>
    <row r="35" spans="1:15" ht="16.5" x14ac:dyDescent="0.3">
      <c r="A35" s="17">
        <v>34</v>
      </c>
      <c r="B35" s="4">
        <v>903</v>
      </c>
      <c r="C35" s="4">
        <v>9</v>
      </c>
      <c r="D35" s="48" t="s">
        <v>20</v>
      </c>
      <c r="E35" s="48">
        <v>462</v>
      </c>
      <c r="F35" s="48">
        <v>0</v>
      </c>
      <c r="G35" s="4">
        <f t="shared" si="6"/>
        <v>462</v>
      </c>
      <c r="H35" s="4">
        <f t="shared" si="0"/>
        <v>508.20000000000005</v>
      </c>
      <c r="I35" s="17">
        <f>I34</f>
        <v>21360</v>
      </c>
      <c r="J35" s="62">
        <f t="shared" si="2"/>
        <v>9868320</v>
      </c>
      <c r="K35" s="63">
        <f t="shared" si="3"/>
        <v>10361736</v>
      </c>
      <c r="L35" s="64">
        <f t="shared" si="4"/>
        <v>21500</v>
      </c>
      <c r="M35" s="65">
        <f t="shared" si="5"/>
        <v>1524600.0000000002</v>
      </c>
      <c r="N35" s="56" t="s">
        <v>15</v>
      </c>
      <c r="O35" s="3"/>
    </row>
    <row r="36" spans="1:15" ht="16.5" x14ac:dyDescent="0.3">
      <c r="A36" s="17">
        <v>35</v>
      </c>
      <c r="B36" s="4">
        <v>904</v>
      </c>
      <c r="C36" s="4">
        <v>9</v>
      </c>
      <c r="D36" s="48" t="s">
        <v>14</v>
      </c>
      <c r="E36" s="48">
        <v>656</v>
      </c>
      <c r="F36" s="48">
        <v>19</v>
      </c>
      <c r="G36" s="4">
        <f t="shared" si="6"/>
        <v>675</v>
      </c>
      <c r="H36" s="4">
        <f t="shared" si="0"/>
        <v>742.50000000000011</v>
      </c>
      <c r="I36" s="17">
        <f>I35</f>
        <v>21360</v>
      </c>
      <c r="J36" s="62">
        <v>0</v>
      </c>
      <c r="K36" s="63">
        <f t="shared" si="3"/>
        <v>0</v>
      </c>
      <c r="L36" s="64">
        <f t="shared" si="4"/>
        <v>0</v>
      </c>
      <c r="M36" s="65">
        <f t="shared" si="5"/>
        <v>2227500.0000000005</v>
      </c>
      <c r="N36" s="56" t="s">
        <v>36</v>
      </c>
      <c r="O36" s="3"/>
    </row>
    <row r="37" spans="1:15" ht="16.5" x14ac:dyDescent="0.3">
      <c r="A37" s="17">
        <v>36</v>
      </c>
      <c r="B37" s="4">
        <v>905</v>
      </c>
      <c r="C37" s="4">
        <v>9</v>
      </c>
      <c r="D37" s="48" t="s">
        <v>14</v>
      </c>
      <c r="E37" s="48">
        <v>657</v>
      </c>
      <c r="F37" s="48">
        <v>0</v>
      </c>
      <c r="G37" s="4">
        <f t="shared" si="6"/>
        <v>657</v>
      </c>
      <c r="H37" s="4">
        <f t="shared" si="0"/>
        <v>722.7</v>
      </c>
      <c r="I37" s="17">
        <f>I36</f>
        <v>21360</v>
      </c>
      <c r="J37" s="62">
        <f t="shared" si="2"/>
        <v>14033520</v>
      </c>
      <c r="K37" s="63">
        <f t="shared" si="3"/>
        <v>14735196</v>
      </c>
      <c r="L37" s="64">
        <f t="shared" si="4"/>
        <v>30500</v>
      </c>
      <c r="M37" s="65">
        <f t="shared" si="5"/>
        <v>2168100</v>
      </c>
      <c r="N37" s="56" t="s">
        <v>15</v>
      </c>
      <c r="O37" s="3"/>
    </row>
    <row r="38" spans="1:15" ht="16.5" x14ac:dyDescent="0.3">
      <c r="A38" s="17">
        <v>37</v>
      </c>
      <c r="B38" s="4">
        <v>1001</v>
      </c>
      <c r="C38" s="4">
        <v>10</v>
      </c>
      <c r="D38" s="47" t="s">
        <v>14</v>
      </c>
      <c r="E38" s="48">
        <v>657</v>
      </c>
      <c r="F38" s="48">
        <v>18</v>
      </c>
      <c r="G38" s="4">
        <f t="shared" si="6"/>
        <v>675</v>
      </c>
      <c r="H38" s="4">
        <f t="shared" si="0"/>
        <v>742.50000000000011</v>
      </c>
      <c r="I38" s="17">
        <f>I37+60</f>
        <v>21420</v>
      </c>
      <c r="J38" s="62">
        <v>0</v>
      </c>
      <c r="K38" s="63">
        <f t="shared" si="3"/>
        <v>0</v>
      </c>
      <c r="L38" s="64">
        <f t="shared" si="4"/>
        <v>0</v>
      </c>
      <c r="M38" s="65">
        <f t="shared" si="5"/>
        <v>2227500.0000000005</v>
      </c>
      <c r="N38" s="56" t="s">
        <v>36</v>
      </c>
      <c r="O38" s="3"/>
    </row>
    <row r="39" spans="1:15" ht="16.5" x14ac:dyDescent="0.3">
      <c r="A39" s="17">
        <v>38</v>
      </c>
      <c r="B39" s="4">
        <v>1002</v>
      </c>
      <c r="C39" s="4">
        <v>10</v>
      </c>
      <c r="D39" s="48" t="s">
        <v>14</v>
      </c>
      <c r="E39" s="48">
        <v>657</v>
      </c>
      <c r="F39" s="48">
        <v>18</v>
      </c>
      <c r="G39" s="4">
        <f t="shared" si="6"/>
        <v>675</v>
      </c>
      <c r="H39" s="4">
        <f t="shared" si="0"/>
        <v>742.50000000000011</v>
      </c>
      <c r="I39" s="17">
        <f>I38</f>
        <v>21420</v>
      </c>
      <c r="J39" s="62">
        <v>0</v>
      </c>
      <c r="K39" s="63">
        <f t="shared" si="3"/>
        <v>0</v>
      </c>
      <c r="L39" s="64">
        <f t="shared" si="4"/>
        <v>0</v>
      </c>
      <c r="M39" s="65">
        <f t="shared" si="5"/>
        <v>2227500.0000000005</v>
      </c>
      <c r="N39" s="56" t="s">
        <v>36</v>
      </c>
      <c r="O39" s="3"/>
    </row>
    <row r="40" spans="1:15" ht="16.5" x14ac:dyDescent="0.3">
      <c r="A40" s="17">
        <v>39</v>
      </c>
      <c r="B40" s="4">
        <v>1003</v>
      </c>
      <c r="C40" s="4">
        <v>10</v>
      </c>
      <c r="D40" s="48" t="s">
        <v>20</v>
      </c>
      <c r="E40" s="48">
        <v>462</v>
      </c>
      <c r="F40" s="48">
        <v>0</v>
      </c>
      <c r="G40" s="4">
        <f t="shared" si="6"/>
        <v>462</v>
      </c>
      <c r="H40" s="4">
        <f t="shared" si="0"/>
        <v>508.20000000000005</v>
      </c>
      <c r="I40" s="17">
        <f>I39</f>
        <v>21420</v>
      </c>
      <c r="J40" s="62">
        <f t="shared" si="2"/>
        <v>9896040</v>
      </c>
      <c r="K40" s="63">
        <f t="shared" si="3"/>
        <v>10390842</v>
      </c>
      <c r="L40" s="64">
        <f t="shared" si="4"/>
        <v>21500</v>
      </c>
      <c r="M40" s="65">
        <f t="shared" si="5"/>
        <v>1524600.0000000002</v>
      </c>
      <c r="N40" s="56" t="s">
        <v>15</v>
      </c>
      <c r="O40" s="3"/>
    </row>
    <row r="41" spans="1:15" ht="16.5" x14ac:dyDescent="0.3">
      <c r="A41" s="17">
        <v>40</v>
      </c>
      <c r="B41" s="4">
        <v>1004</v>
      </c>
      <c r="C41" s="4">
        <v>10</v>
      </c>
      <c r="D41" s="48" t="s">
        <v>14</v>
      </c>
      <c r="E41" s="48">
        <v>656</v>
      </c>
      <c r="F41" s="48">
        <v>19</v>
      </c>
      <c r="G41" s="4">
        <f t="shared" si="6"/>
        <v>675</v>
      </c>
      <c r="H41" s="4">
        <f t="shared" si="0"/>
        <v>742.50000000000011</v>
      </c>
      <c r="I41" s="17">
        <f>I40</f>
        <v>21420</v>
      </c>
      <c r="J41" s="62">
        <v>0</v>
      </c>
      <c r="K41" s="63">
        <f t="shared" si="3"/>
        <v>0</v>
      </c>
      <c r="L41" s="64">
        <f t="shared" si="4"/>
        <v>0</v>
      </c>
      <c r="M41" s="65">
        <f t="shared" si="5"/>
        <v>2227500.0000000005</v>
      </c>
      <c r="N41" s="56" t="s">
        <v>36</v>
      </c>
      <c r="O41" s="3"/>
    </row>
    <row r="42" spans="1:15" ht="16.5" x14ac:dyDescent="0.3">
      <c r="A42" s="17">
        <v>41</v>
      </c>
      <c r="B42" s="4">
        <v>1005</v>
      </c>
      <c r="C42" s="4">
        <v>10</v>
      </c>
      <c r="D42" s="48" t="s">
        <v>14</v>
      </c>
      <c r="E42" s="48">
        <v>657</v>
      </c>
      <c r="F42" s="48">
        <v>0</v>
      </c>
      <c r="G42" s="4">
        <f t="shared" si="6"/>
        <v>657</v>
      </c>
      <c r="H42" s="4">
        <f t="shared" si="0"/>
        <v>722.7</v>
      </c>
      <c r="I42" s="17">
        <f>I41</f>
        <v>21420</v>
      </c>
      <c r="J42" s="62">
        <f t="shared" si="2"/>
        <v>14072940</v>
      </c>
      <c r="K42" s="63">
        <f t="shared" si="3"/>
        <v>14776587</v>
      </c>
      <c r="L42" s="64">
        <f t="shared" si="4"/>
        <v>31000</v>
      </c>
      <c r="M42" s="65">
        <f t="shared" si="5"/>
        <v>2168100</v>
      </c>
      <c r="N42" s="56" t="s">
        <v>15</v>
      </c>
      <c r="O42" s="3"/>
    </row>
    <row r="43" spans="1:15" ht="16.5" x14ac:dyDescent="0.3">
      <c r="A43" s="17">
        <v>42</v>
      </c>
      <c r="B43" s="4">
        <v>1101</v>
      </c>
      <c r="C43" s="4">
        <v>11</v>
      </c>
      <c r="D43" s="47" t="s">
        <v>14</v>
      </c>
      <c r="E43" s="48">
        <v>657</v>
      </c>
      <c r="F43" s="48">
        <v>18</v>
      </c>
      <c r="G43" s="4">
        <f t="shared" si="6"/>
        <v>675</v>
      </c>
      <c r="H43" s="4">
        <f t="shared" si="0"/>
        <v>742.50000000000011</v>
      </c>
      <c r="I43" s="17">
        <f>I42+60</f>
        <v>21480</v>
      </c>
      <c r="J43" s="62">
        <v>0</v>
      </c>
      <c r="K43" s="63">
        <f t="shared" si="3"/>
        <v>0</v>
      </c>
      <c r="L43" s="64">
        <f t="shared" si="4"/>
        <v>0</v>
      </c>
      <c r="M43" s="65">
        <f t="shared" si="5"/>
        <v>2227500.0000000005</v>
      </c>
      <c r="N43" s="56" t="s">
        <v>36</v>
      </c>
      <c r="O43" s="3"/>
    </row>
    <row r="44" spans="1:15" ht="16.5" x14ac:dyDescent="0.3">
      <c r="A44" s="17">
        <v>43</v>
      </c>
      <c r="B44" s="4">
        <v>1102</v>
      </c>
      <c r="C44" s="4">
        <v>11</v>
      </c>
      <c r="D44" s="48" t="s">
        <v>14</v>
      </c>
      <c r="E44" s="48">
        <v>657</v>
      </c>
      <c r="F44" s="48">
        <v>18</v>
      </c>
      <c r="G44" s="4">
        <f t="shared" si="6"/>
        <v>675</v>
      </c>
      <c r="H44" s="4">
        <f t="shared" si="0"/>
        <v>742.50000000000011</v>
      </c>
      <c r="I44" s="17">
        <f>I43</f>
        <v>21480</v>
      </c>
      <c r="J44" s="62">
        <v>0</v>
      </c>
      <c r="K44" s="63">
        <f t="shared" si="3"/>
        <v>0</v>
      </c>
      <c r="L44" s="64">
        <f t="shared" si="4"/>
        <v>0</v>
      </c>
      <c r="M44" s="65">
        <f t="shared" si="5"/>
        <v>2227500.0000000005</v>
      </c>
      <c r="N44" s="56" t="s">
        <v>36</v>
      </c>
      <c r="O44" s="3"/>
    </row>
    <row r="45" spans="1:15" ht="16.5" x14ac:dyDescent="0.3">
      <c r="A45" s="17">
        <v>44</v>
      </c>
      <c r="B45" s="4">
        <v>1103</v>
      </c>
      <c r="C45" s="4">
        <v>11</v>
      </c>
      <c r="D45" s="48" t="s">
        <v>20</v>
      </c>
      <c r="E45" s="48">
        <v>462</v>
      </c>
      <c r="F45" s="48">
        <v>0</v>
      </c>
      <c r="G45" s="4">
        <f t="shared" si="6"/>
        <v>462</v>
      </c>
      <c r="H45" s="4">
        <f t="shared" si="0"/>
        <v>508.20000000000005</v>
      </c>
      <c r="I45" s="17">
        <f>I44</f>
        <v>21480</v>
      </c>
      <c r="J45" s="62">
        <f t="shared" si="2"/>
        <v>9923760</v>
      </c>
      <c r="K45" s="63">
        <f t="shared" si="3"/>
        <v>10419948</v>
      </c>
      <c r="L45" s="64">
        <f t="shared" si="4"/>
        <v>21500</v>
      </c>
      <c r="M45" s="65">
        <f t="shared" si="5"/>
        <v>1524600.0000000002</v>
      </c>
      <c r="N45" s="56" t="s">
        <v>15</v>
      </c>
      <c r="O45" s="3"/>
    </row>
    <row r="46" spans="1:15" ht="16.5" x14ac:dyDescent="0.3">
      <c r="A46" s="17">
        <v>45</v>
      </c>
      <c r="B46" s="4">
        <v>1104</v>
      </c>
      <c r="C46" s="4">
        <v>11</v>
      </c>
      <c r="D46" s="48" t="s">
        <v>14</v>
      </c>
      <c r="E46" s="48">
        <v>656</v>
      </c>
      <c r="F46" s="48">
        <v>19</v>
      </c>
      <c r="G46" s="4">
        <f t="shared" si="6"/>
        <v>675</v>
      </c>
      <c r="H46" s="4">
        <f t="shared" si="0"/>
        <v>742.50000000000011</v>
      </c>
      <c r="I46" s="17">
        <f>I45</f>
        <v>21480</v>
      </c>
      <c r="J46" s="62">
        <v>0</v>
      </c>
      <c r="K46" s="63">
        <f t="shared" si="3"/>
        <v>0</v>
      </c>
      <c r="L46" s="64">
        <f t="shared" si="4"/>
        <v>0</v>
      </c>
      <c r="M46" s="65">
        <f t="shared" si="5"/>
        <v>2227500.0000000005</v>
      </c>
      <c r="N46" s="56" t="s">
        <v>36</v>
      </c>
      <c r="O46" s="3"/>
    </row>
    <row r="47" spans="1:15" ht="16.5" x14ac:dyDescent="0.3">
      <c r="A47" s="17">
        <v>46</v>
      </c>
      <c r="B47" s="4">
        <v>1105</v>
      </c>
      <c r="C47" s="4">
        <v>11</v>
      </c>
      <c r="D47" s="48" t="s">
        <v>14</v>
      </c>
      <c r="E47" s="48">
        <v>657</v>
      </c>
      <c r="F47" s="48">
        <v>0</v>
      </c>
      <c r="G47" s="4">
        <f t="shared" si="6"/>
        <v>657</v>
      </c>
      <c r="H47" s="4">
        <f t="shared" si="0"/>
        <v>722.7</v>
      </c>
      <c r="I47" s="17">
        <f>I46</f>
        <v>21480</v>
      </c>
      <c r="J47" s="62">
        <f t="shared" si="2"/>
        <v>14112360</v>
      </c>
      <c r="K47" s="63">
        <f t="shared" si="3"/>
        <v>14817978</v>
      </c>
      <c r="L47" s="64">
        <f t="shared" si="4"/>
        <v>31000</v>
      </c>
      <c r="M47" s="65">
        <f t="shared" si="5"/>
        <v>2168100</v>
      </c>
      <c r="N47" s="56" t="s">
        <v>15</v>
      </c>
      <c r="O47" s="3"/>
    </row>
    <row r="48" spans="1:15" ht="16.5" x14ac:dyDescent="0.3">
      <c r="A48" s="17">
        <v>47</v>
      </c>
      <c r="B48" s="4">
        <v>1201</v>
      </c>
      <c r="C48" s="4">
        <v>12</v>
      </c>
      <c r="D48" s="47" t="s">
        <v>14</v>
      </c>
      <c r="E48" s="48">
        <v>657</v>
      </c>
      <c r="F48" s="48">
        <v>18</v>
      </c>
      <c r="G48" s="4">
        <f t="shared" si="6"/>
        <v>675</v>
      </c>
      <c r="H48" s="4">
        <f t="shared" si="0"/>
        <v>742.50000000000011</v>
      </c>
      <c r="I48" s="17">
        <f>I47+60</f>
        <v>21540</v>
      </c>
      <c r="J48" s="62">
        <v>0</v>
      </c>
      <c r="K48" s="63">
        <f t="shared" si="3"/>
        <v>0</v>
      </c>
      <c r="L48" s="64">
        <f t="shared" si="4"/>
        <v>0</v>
      </c>
      <c r="M48" s="65">
        <f t="shared" si="5"/>
        <v>2227500.0000000005</v>
      </c>
      <c r="N48" s="56" t="s">
        <v>36</v>
      </c>
      <c r="O48" s="3"/>
    </row>
    <row r="49" spans="1:15" ht="16.5" x14ac:dyDescent="0.3">
      <c r="A49" s="17">
        <v>48</v>
      </c>
      <c r="B49" s="4">
        <v>1202</v>
      </c>
      <c r="C49" s="4">
        <v>12</v>
      </c>
      <c r="D49" s="48" t="s">
        <v>14</v>
      </c>
      <c r="E49" s="48">
        <v>657</v>
      </c>
      <c r="F49" s="48">
        <v>18</v>
      </c>
      <c r="G49" s="4">
        <f t="shared" si="6"/>
        <v>675</v>
      </c>
      <c r="H49" s="4">
        <f t="shared" si="0"/>
        <v>742.50000000000011</v>
      </c>
      <c r="I49" s="17">
        <f>I48</f>
        <v>21540</v>
      </c>
      <c r="J49" s="62">
        <v>0</v>
      </c>
      <c r="K49" s="63">
        <f t="shared" si="3"/>
        <v>0</v>
      </c>
      <c r="L49" s="64">
        <f t="shared" si="4"/>
        <v>0</v>
      </c>
      <c r="M49" s="65">
        <f t="shared" si="5"/>
        <v>2227500.0000000005</v>
      </c>
      <c r="N49" s="56" t="s">
        <v>36</v>
      </c>
      <c r="O49" s="3"/>
    </row>
    <row r="50" spans="1:15" ht="16.5" x14ac:dyDescent="0.3">
      <c r="A50" s="17">
        <v>49</v>
      </c>
      <c r="B50" s="4">
        <v>1203</v>
      </c>
      <c r="C50" s="4">
        <v>12</v>
      </c>
      <c r="D50" s="48" t="s">
        <v>20</v>
      </c>
      <c r="E50" s="48">
        <v>462</v>
      </c>
      <c r="F50" s="48">
        <v>0</v>
      </c>
      <c r="G50" s="4">
        <f t="shared" si="6"/>
        <v>462</v>
      </c>
      <c r="H50" s="4">
        <f t="shared" si="0"/>
        <v>508.20000000000005</v>
      </c>
      <c r="I50" s="17">
        <f>I49</f>
        <v>21540</v>
      </c>
      <c r="J50" s="62">
        <f t="shared" si="2"/>
        <v>9951480</v>
      </c>
      <c r="K50" s="63">
        <f t="shared" si="3"/>
        <v>10449054</v>
      </c>
      <c r="L50" s="64">
        <f t="shared" si="4"/>
        <v>22000</v>
      </c>
      <c r="M50" s="65">
        <f t="shared" si="5"/>
        <v>1524600.0000000002</v>
      </c>
      <c r="N50" s="56" t="s">
        <v>15</v>
      </c>
      <c r="O50" s="3"/>
    </row>
    <row r="51" spans="1:15" ht="16.5" x14ac:dyDescent="0.3">
      <c r="A51" s="17">
        <v>50</v>
      </c>
      <c r="B51" s="4">
        <v>1204</v>
      </c>
      <c r="C51" s="4">
        <v>12</v>
      </c>
      <c r="D51" s="48" t="s">
        <v>14</v>
      </c>
      <c r="E51" s="48">
        <v>656</v>
      </c>
      <c r="F51" s="48">
        <v>19</v>
      </c>
      <c r="G51" s="4">
        <f t="shared" si="6"/>
        <v>675</v>
      </c>
      <c r="H51" s="4">
        <f t="shared" si="0"/>
        <v>742.50000000000011</v>
      </c>
      <c r="I51" s="17">
        <f>I50</f>
        <v>21540</v>
      </c>
      <c r="J51" s="62">
        <v>0</v>
      </c>
      <c r="K51" s="63">
        <f t="shared" si="3"/>
        <v>0</v>
      </c>
      <c r="L51" s="64">
        <f t="shared" si="4"/>
        <v>0</v>
      </c>
      <c r="M51" s="65">
        <f t="shared" si="5"/>
        <v>2227500.0000000005</v>
      </c>
      <c r="N51" s="56" t="s">
        <v>36</v>
      </c>
      <c r="O51" s="3"/>
    </row>
    <row r="52" spans="1:15" ht="16.5" x14ac:dyDescent="0.3">
      <c r="A52" s="17">
        <v>51</v>
      </c>
      <c r="B52" s="4">
        <v>1205</v>
      </c>
      <c r="C52" s="4">
        <v>12</v>
      </c>
      <c r="D52" s="48" t="s">
        <v>14</v>
      </c>
      <c r="E52" s="48">
        <v>657</v>
      </c>
      <c r="F52" s="48">
        <v>0</v>
      </c>
      <c r="G52" s="4">
        <f t="shared" si="6"/>
        <v>657</v>
      </c>
      <c r="H52" s="4">
        <f t="shared" si="0"/>
        <v>722.7</v>
      </c>
      <c r="I52" s="17">
        <f>I51</f>
        <v>21540</v>
      </c>
      <c r="J52" s="62">
        <f t="shared" si="2"/>
        <v>14151780</v>
      </c>
      <c r="K52" s="63">
        <f t="shared" si="3"/>
        <v>14859369</v>
      </c>
      <c r="L52" s="64">
        <f t="shared" si="4"/>
        <v>31000</v>
      </c>
      <c r="M52" s="65">
        <f t="shared" si="5"/>
        <v>2168100</v>
      </c>
      <c r="N52" s="56" t="s">
        <v>15</v>
      </c>
      <c r="O52" s="3"/>
    </row>
    <row r="53" spans="1:15" ht="16.5" x14ac:dyDescent="0.3">
      <c r="A53" s="17">
        <v>52</v>
      </c>
      <c r="B53" s="4">
        <v>1301</v>
      </c>
      <c r="C53" s="4">
        <v>13</v>
      </c>
      <c r="D53" s="47" t="s">
        <v>14</v>
      </c>
      <c r="E53" s="48">
        <v>657</v>
      </c>
      <c r="F53" s="48">
        <v>18</v>
      </c>
      <c r="G53" s="4">
        <f t="shared" si="6"/>
        <v>675</v>
      </c>
      <c r="H53" s="4">
        <f t="shared" si="0"/>
        <v>742.50000000000011</v>
      </c>
      <c r="I53" s="17">
        <f>I52+60</f>
        <v>21600</v>
      </c>
      <c r="J53" s="62">
        <v>0</v>
      </c>
      <c r="K53" s="63">
        <f t="shared" si="3"/>
        <v>0</v>
      </c>
      <c r="L53" s="64">
        <f t="shared" si="4"/>
        <v>0</v>
      </c>
      <c r="M53" s="65">
        <f t="shared" si="5"/>
        <v>2227500.0000000005</v>
      </c>
      <c r="N53" s="56" t="s">
        <v>36</v>
      </c>
      <c r="O53" s="3"/>
    </row>
    <row r="54" spans="1:15" ht="16.5" x14ac:dyDescent="0.3">
      <c r="A54" s="17">
        <v>53</v>
      </c>
      <c r="B54" s="4">
        <v>1302</v>
      </c>
      <c r="C54" s="4">
        <v>13</v>
      </c>
      <c r="D54" s="48" t="s">
        <v>14</v>
      </c>
      <c r="E54" s="48">
        <v>657</v>
      </c>
      <c r="F54" s="48">
        <v>18</v>
      </c>
      <c r="G54" s="4">
        <f t="shared" si="6"/>
        <v>675</v>
      </c>
      <c r="H54" s="4">
        <f t="shared" si="0"/>
        <v>742.50000000000011</v>
      </c>
      <c r="I54" s="17">
        <f>I53</f>
        <v>21600</v>
      </c>
      <c r="J54" s="62">
        <v>0</v>
      </c>
      <c r="K54" s="63">
        <f t="shared" si="3"/>
        <v>0</v>
      </c>
      <c r="L54" s="64">
        <f t="shared" si="4"/>
        <v>0</v>
      </c>
      <c r="M54" s="65">
        <f t="shared" si="5"/>
        <v>2227500.0000000005</v>
      </c>
      <c r="N54" s="56" t="s">
        <v>36</v>
      </c>
      <c r="O54" s="3"/>
    </row>
    <row r="55" spans="1:15" ht="16.5" x14ac:dyDescent="0.3">
      <c r="A55" s="17">
        <v>54</v>
      </c>
      <c r="B55" s="4">
        <v>1303</v>
      </c>
      <c r="C55" s="4">
        <v>13</v>
      </c>
      <c r="D55" s="48" t="s">
        <v>20</v>
      </c>
      <c r="E55" s="48">
        <v>462</v>
      </c>
      <c r="F55" s="48">
        <v>0</v>
      </c>
      <c r="G55" s="4">
        <f t="shared" si="6"/>
        <v>462</v>
      </c>
      <c r="H55" s="4">
        <f t="shared" si="0"/>
        <v>508.20000000000005</v>
      </c>
      <c r="I55" s="17">
        <f>I54</f>
        <v>21600</v>
      </c>
      <c r="J55" s="62">
        <f t="shared" si="2"/>
        <v>9979200</v>
      </c>
      <c r="K55" s="63">
        <f t="shared" si="3"/>
        <v>10478160</v>
      </c>
      <c r="L55" s="64">
        <f t="shared" si="4"/>
        <v>22000</v>
      </c>
      <c r="M55" s="65">
        <f t="shared" si="5"/>
        <v>1524600.0000000002</v>
      </c>
      <c r="N55" s="56" t="s">
        <v>15</v>
      </c>
      <c r="O55" s="3"/>
    </row>
    <row r="56" spans="1:15" ht="16.5" x14ac:dyDescent="0.3">
      <c r="A56" s="17">
        <v>55</v>
      </c>
      <c r="B56" s="4">
        <v>1304</v>
      </c>
      <c r="C56" s="4">
        <v>13</v>
      </c>
      <c r="D56" s="48" t="s">
        <v>14</v>
      </c>
      <c r="E56" s="48">
        <v>656</v>
      </c>
      <c r="F56" s="48">
        <v>19</v>
      </c>
      <c r="G56" s="4">
        <f t="shared" si="6"/>
        <v>675</v>
      </c>
      <c r="H56" s="4">
        <f t="shared" si="0"/>
        <v>742.50000000000011</v>
      </c>
      <c r="I56" s="17">
        <f>I55</f>
        <v>21600</v>
      </c>
      <c r="J56" s="62">
        <v>0</v>
      </c>
      <c r="K56" s="63">
        <f t="shared" si="3"/>
        <v>0</v>
      </c>
      <c r="L56" s="64">
        <f t="shared" si="4"/>
        <v>0</v>
      </c>
      <c r="M56" s="65">
        <f t="shared" si="5"/>
        <v>2227500.0000000005</v>
      </c>
      <c r="N56" s="56" t="s">
        <v>36</v>
      </c>
      <c r="O56" s="3"/>
    </row>
    <row r="57" spans="1:15" ht="16.5" x14ac:dyDescent="0.3">
      <c r="A57" s="17">
        <v>56</v>
      </c>
      <c r="B57" s="4">
        <v>1305</v>
      </c>
      <c r="C57" s="4">
        <v>13</v>
      </c>
      <c r="D57" s="48" t="s">
        <v>14</v>
      </c>
      <c r="E57" s="48">
        <v>657</v>
      </c>
      <c r="F57" s="48">
        <v>0</v>
      </c>
      <c r="G57" s="4">
        <f t="shared" si="6"/>
        <v>657</v>
      </c>
      <c r="H57" s="4">
        <f t="shared" si="0"/>
        <v>722.7</v>
      </c>
      <c r="I57" s="17">
        <f>I56</f>
        <v>21600</v>
      </c>
      <c r="J57" s="62">
        <f t="shared" si="2"/>
        <v>14191200</v>
      </c>
      <c r="K57" s="63">
        <f t="shared" si="3"/>
        <v>14900760</v>
      </c>
      <c r="L57" s="64">
        <f t="shared" si="4"/>
        <v>31000</v>
      </c>
      <c r="M57" s="65">
        <f t="shared" si="5"/>
        <v>2168100</v>
      </c>
      <c r="N57" s="56" t="s">
        <v>15</v>
      </c>
      <c r="O57" s="3"/>
    </row>
    <row r="58" spans="1:15" ht="16.5" x14ac:dyDescent="0.3">
      <c r="A58" s="17">
        <v>57</v>
      </c>
      <c r="B58" s="4">
        <v>1401</v>
      </c>
      <c r="C58" s="4">
        <v>14</v>
      </c>
      <c r="D58" s="47" t="s">
        <v>14</v>
      </c>
      <c r="E58" s="48">
        <v>688</v>
      </c>
      <c r="F58" s="48">
        <v>18</v>
      </c>
      <c r="G58" s="4">
        <v>705</v>
      </c>
      <c r="H58" s="4">
        <f t="shared" si="0"/>
        <v>775.50000000000011</v>
      </c>
      <c r="I58" s="17">
        <f>I57+60</f>
        <v>21660</v>
      </c>
      <c r="J58" s="62">
        <f t="shared" si="2"/>
        <v>15270300</v>
      </c>
      <c r="K58" s="63">
        <f t="shared" si="3"/>
        <v>16033815</v>
      </c>
      <c r="L58" s="64">
        <f t="shared" si="4"/>
        <v>33500</v>
      </c>
      <c r="M58" s="65">
        <f t="shared" si="5"/>
        <v>2326500.0000000005</v>
      </c>
      <c r="N58" s="56" t="s">
        <v>15</v>
      </c>
      <c r="O58" s="3"/>
    </row>
    <row r="59" spans="1:15" ht="16.5" x14ac:dyDescent="0.3">
      <c r="A59" s="17">
        <v>58</v>
      </c>
      <c r="B59" s="4">
        <v>1402</v>
      </c>
      <c r="C59" s="4">
        <v>14</v>
      </c>
      <c r="D59" s="48" t="s">
        <v>14</v>
      </c>
      <c r="E59" s="48">
        <v>688</v>
      </c>
      <c r="F59" s="48">
        <v>18</v>
      </c>
      <c r="G59" s="4">
        <v>705</v>
      </c>
      <c r="H59" s="4">
        <f t="shared" si="0"/>
        <v>775.50000000000011</v>
      </c>
      <c r="I59" s="17">
        <f>I58</f>
        <v>21660</v>
      </c>
      <c r="J59" s="62">
        <f t="shared" si="2"/>
        <v>15270300</v>
      </c>
      <c r="K59" s="63">
        <f t="shared" si="3"/>
        <v>16033815</v>
      </c>
      <c r="L59" s="64">
        <f t="shared" si="4"/>
        <v>33500</v>
      </c>
      <c r="M59" s="65">
        <f t="shared" si="5"/>
        <v>2326500.0000000005</v>
      </c>
      <c r="N59" s="56" t="s">
        <v>15</v>
      </c>
      <c r="O59" s="3"/>
    </row>
    <row r="60" spans="1:15" ht="16.5" x14ac:dyDescent="0.3">
      <c r="A60" s="17">
        <v>59</v>
      </c>
      <c r="B60" s="4">
        <v>1403</v>
      </c>
      <c r="C60" s="4">
        <v>14</v>
      </c>
      <c r="D60" s="48" t="s">
        <v>20</v>
      </c>
      <c r="E60" s="48">
        <v>462</v>
      </c>
      <c r="F60" s="48">
        <v>0</v>
      </c>
      <c r="G60" s="4">
        <f t="shared" si="6"/>
        <v>462</v>
      </c>
      <c r="H60" s="4">
        <f t="shared" si="0"/>
        <v>508.20000000000005</v>
      </c>
      <c r="I60" s="17">
        <f>I59</f>
        <v>21660</v>
      </c>
      <c r="J60" s="62">
        <f t="shared" si="2"/>
        <v>10006920</v>
      </c>
      <c r="K60" s="63">
        <f t="shared" si="3"/>
        <v>10507266</v>
      </c>
      <c r="L60" s="64">
        <f t="shared" si="4"/>
        <v>22000</v>
      </c>
      <c r="M60" s="65">
        <f t="shared" si="5"/>
        <v>1524600.0000000002</v>
      </c>
      <c r="N60" s="56" t="s">
        <v>15</v>
      </c>
      <c r="O60" s="3"/>
    </row>
    <row r="61" spans="1:15" ht="16.5" x14ac:dyDescent="0.3">
      <c r="A61" s="17">
        <v>60</v>
      </c>
      <c r="B61" s="4">
        <v>1404</v>
      </c>
      <c r="C61" s="4">
        <v>14</v>
      </c>
      <c r="D61" s="48" t="s">
        <v>14</v>
      </c>
      <c r="E61" s="48">
        <v>687</v>
      </c>
      <c r="F61" s="48">
        <v>19</v>
      </c>
      <c r="G61" s="4">
        <v>705</v>
      </c>
      <c r="H61" s="4">
        <f t="shared" si="0"/>
        <v>775.50000000000011</v>
      </c>
      <c r="I61" s="17">
        <f>I60</f>
        <v>21660</v>
      </c>
      <c r="J61" s="62">
        <f t="shared" si="2"/>
        <v>15270300</v>
      </c>
      <c r="K61" s="63">
        <f t="shared" si="3"/>
        <v>16033815</v>
      </c>
      <c r="L61" s="64">
        <f t="shared" si="4"/>
        <v>33500</v>
      </c>
      <c r="M61" s="65">
        <f t="shared" si="5"/>
        <v>2326500.0000000005</v>
      </c>
      <c r="N61" s="56" t="s">
        <v>15</v>
      </c>
      <c r="O61" s="3"/>
    </row>
    <row r="62" spans="1:15" ht="16.5" x14ac:dyDescent="0.3">
      <c r="A62" s="17">
        <v>61</v>
      </c>
      <c r="B62" s="4">
        <v>1405</v>
      </c>
      <c r="C62" s="30">
        <v>14</v>
      </c>
      <c r="D62" s="48" t="s">
        <v>14</v>
      </c>
      <c r="E62" s="48">
        <v>657</v>
      </c>
      <c r="F62" s="48">
        <v>0</v>
      </c>
      <c r="G62" s="4">
        <f t="shared" si="6"/>
        <v>657</v>
      </c>
      <c r="H62" s="4">
        <f t="shared" si="0"/>
        <v>722.7</v>
      </c>
      <c r="I62" s="17">
        <f>I61</f>
        <v>21660</v>
      </c>
      <c r="J62" s="62">
        <f t="shared" si="2"/>
        <v>14230620</v>
      </c>
      <c r="K62" s="63">
        <f t="shared" si="3"/>
        <v>14942151</v>
      </c>
      <c r="L62" s="64">
        <f t="shared" si="4"/>
        <v>31000</v>
      </c>
      <c r="M62" s="65">
        <f t="shared" si="5"/>
        <v>2168100</v>
      </c>
      <c r="N62" s="56" t="s">
        <v>15</v>
      </c>
      <c r="O62" s="3"/>
    </row>
    <row r="63" spans="1:15" ht="16.5" x14ac:dyDescent="0.3">
      <c r="A63" s="17">
        <v>62</v>
      </c>
      <c r="B63" s="4">
        <v>1501</v>
      </c>
      <c r="C63" s="30">
        <v>15</v>
      </c>
      <c r="D63" s="47" t="s">
        <v>14</v>
      </c>
      <c r="E63" s="48">
        <v>688</v>
      </c>
      <c r="F63" s="48">
        <v>18</v>
      </c>
      <c r="G63" s="4">
        <v>705</v>
      </c>
      <c r="H63" s="4">
        <f t="shared" si="0"/>
        <v>775.50000000000011</v>
      </c>
      <c r="I63" s="17">
        <f>I62+60</f>
        <v>21720</v>
      </c>
      <c r="J63" s="62">
        <f t="shared" si="2"/>
        <v>15312600</v>
      </c>
      <c r="K63" s="63">
        <f t="shared" si="3"/>
        <v>16078230</v>
      </c>
      <c r="L63" s="64">
        <f t="shared" si="4"/>
        <v>33500</v>
      </c>
      <c r="M63" s="65">
        <f t="shared" si="5"/>
        <v>2326500.0000000005</v>
      </c>
      <c r="N63" s="56" t="s">
        <v>15</v>
      </c>
      <c r="O63" s="3"/>
    </row>
    <row r="64" spans="1:15" ht="16.5" x14ac:dyDescent="0.3">
      <c r="A64" s="17">
        <v>63</v>
      </c>
      <c r="B64" s="4">
        <v>1502</v>
      </c>
      <c r="C64" s="30">
        <v>15</v>
      </c>
      <c r="D64" s="48" t="s">
        <v>29</v>
      </c>
      <c r="E64" s="48">
        <v>802</v>
      </c>
      <c r="F64" s="48">
        <v>18</v>
      </c>
      <c r="G64" s="4">
        <f t="shared" si="6"/>
        <v>820</v>
      </c>
      <c r="H64" s="4">
        <f t="shared" si="0"/>
        <v>902.00000000000011</v>
      </c>
      <c r="I64" s="17">
        <f>I63</f>
        <v>21720</v>
      </c>
      <c r="J64" s="62">
        <f t="shared" si="2"/>
        <v>17810400</v>
      </c>
      <c r="K64" s="63">
        <f t="shared" si="3"/>
        <v>18700920</v>
      </c>
      <c r="L64" s="64">
        <f t="shared" si="4"/>
        <v>39000</v>
      </c>
      <c r="M64" s="65">
        <f t="shared" si="5"/>
        <v>2706000.0000000005</v>
      </c>
      <c r="N64" s="56" t="s">
        <v>15</v>
      </c>
      <c r="O64" s="3"/>
    </row>
    <row r="65" spans="1:15" ht="16.5" x14ac:dyDescent="0.3">
      <c r="A65" s="17">
        <v>64</v>
      </c>
      <c r="B65" s="4">
        <v>1505</v>
      </c>
      <c r="C65" s="30">
        <v>15</v>
      </c>
      <c r="D65" s="48" t="s">
        <v>14</v>
      </c>
      <c r="E65" s="48">
        <v>657</v>
      </c>
      <c r="F65" s="48">
        <v>0</v>
      </c>
      <c r="G65" s="4">
        <f t="shared" ref="G65:G100" si="7">E65+F65</f>
        <v>657</v>
      </c>
      <c r="H65" s="4">
        <f t="shared" ref="H65:H100" si="8">G65*1.1</f>
        <v>722.7</v>
      </c>
      <c r="I65" s="17">
        <f>I64</f>
        <v>21720</v>
      </c>
      <c r="J65" s="62">
        <f t="shared" si="2"/>
        <v>14270040</v>
      </c>
      <c r="K65" s="63">
        <f t="shared" si="3"/>
        <v>14983542</v>
      </c>
      <c r="L65" s="64">
        <f t="shared" si="4"/>
        <v>31000</v>
      </c>
      <c r="M65" s="65">
        <f t="shared" si="5"/>
        <v>2168100</v>
      </c>
      <c r="N65" s="56" t="s">
        <v>15</v>
      </c>
      <c r="O65" s="3"/>
    </row>
    <row r="66" spans="1:15" ht="16.5" x14ac:dyDescent="0.3">
      <c r="A66" s="17">
        <v>65</v>
      </c>
      <c r="B66" s="4">
        <v>1601</v>
      </c>
      <c r="C66" s="30">
        <v>16</v>
      </c>
      <c r="D66" s="47" t="s">
        <v>14</v>
      </c>
      <c r="E66" s="48">
        <v>688</v>
      </c>
      <c r="F66" s="48">
        <v>18</v>
      </c>
      <c r="G66" s="4">
        <v>705</v>
      </c>
      <c r="H66" s="4">
        <f t="shared" si="8"/>
        <v>775.50000000000011</v>
      </c>
      <c r="I66" s="17">
        <f>I65+60</f>
        <v>21780</v>
      </c>
      <c r="J66" s="62">
        <f t="shared" si="2"/>
        <v>15354900</v>
      </c>
      <c r="K66" s="63">
        <f t="shared" si="3"/>
        <v>16122645</v>
      </c>
      <c r="L66" s="64">
        <f t="shared" si="4"/>
        <v>33500</v>
      </c>
      <c r="M66" s="65">
        <f t="shared" si="5"/>
        <v>2326500.0000000005</v>
      </c>
      <c r="N66" s="56" t="s">
        <v>15</v>
      </c>
      <c r="O66" s="3"/>
    </row>
    <row r="67" spans="1:15" ht="16.5" x14ac:dyDescent="0.3">
      <c r="A67" s="17">
        <v>66</v>
      </c>
      <c r="B67" s="4">
        <v>1602</v>
      </c>
      <c r="C67" s="30">
        <v>16</v>
      </c>
      <c r="D67" s="48" t="s">
        <v>14</v>
      </c>
      <c r="E67" s="48">
        <v>688</v>
      </c>
      <c r="F67" s="48">
        <v>18</v>
      </c>
      <c r="G67" s="4">
        <v>705</v>
      </c>
      <c r="H67" s="4">
        <f t="shared" si="8"/>
        <v>775.50000000000011</v>
      </c>
      <c r="I67" s="17">
        <f>I66</f>
        <v>21780</v>
      </c>
      <c r="J67" s="62">
        <f t="shared" ref="J67:J100" si="9">G67*I67</f>
        <v>15354900</v>
      </c>
      <c r="K67" s="63">
        <f t="shared" ref="K67:K100" si="10">J67*1.05</f>
        <v>16122645</v>
      </c>
      <c r="L67" s="64">
        <f t="shared" ref="L67:L100" si="11">MROUND((K67*0.025/12),500)</f>
        <v>33500</v>
      </c>
      <c r="M67" s="65">
        <f t="shared" ref="M67:M100" si="12">H67*3000</f>
        <v>2326500.0000000005</v>
      </c>
      <c r="N67" s="56" t="s">
        <v>15</v>
      </c>
      <c r="O67" s="3"/>
    </row>
    <row r="68" spans="1:15" ht="16.5" x14ac:dyDescent="0.3">
      <c r="A68" s="17">
        <v>67</v>
      </c>
      <c r="B68" s="4">
        <v>1603</v>
      </c>
      <c r="C68" s="30">
        <v>16</v>
      </c>
      <c r="D68" s="48" t="s">
        <v>20</v>
      </c>
      <c r="E68" s="48">
        <v>462</v>
      </c>
      <c r="F68" s="48">
        <v>0</v>
      </c>
      <c r="G68" s="4">
        <f t="shared" si="7"/>
        <v>462</v>
      </c>
      <c r="H68" s="4">
        <f t="shared" si="8"/>
        <v>508.20000000000005</v>
      </c>
      <c r="I68" s="17">
        <f>I67</f>
        <v>21780</v>
      </c>
      <c r="J68" s="62">
        <f t="shared" si="9"/>
        <v>10062360</v>
      </c>
      <c r="K68" s="63">
        <f t="shared" si="10"/>
        <v>10565478</v>
      </c>
      <c r="L68" s="64">
        <f t="shared" si="11"/>
        <v>22000</v>
      </c>
      <c r="M68" s="65">
        <f t="shared" si="12"/>
        <v>1524600.0000000002</v>
      </c>
      <c r="N68" s="56" t="s">
        <v>15</v>
      </c>
      <c r="O68" s="3"/>
    </row>
    <row r="69" spans="1:15" ht="16.5" x14ac:dyDescent="0.3">
      <c r="A69" s="17">
        <v>68</v>
      </c>
      <c r="B69" s="4">
        <v>1604</v>
      </c>
      <c r="C69" s="30">
        <v>16</v>
      </c>
      <c r="D69" s="48" t="s">
        <v>14</v>
      </c>
      <c r="E69" s="48">
        <v>687</v>
      </c>
      <c r="F69" s="48">
        <v>19</v>
      </c>
      <c r="G69" s="4">
        <v>705</v>
      </c>
      <c r="H69" s="4">
        <f t="shared" si="8"/>
        <v>775.50000000000011</v>
      </c>
      <c r="I69" s="17">
        <f>I68</f>
        <v>21780</v>
      </c>
      <c r="J69" s="62">
        <f t="shared" si="9"/>
        <v>15354900</v>
      </c>
      <c r="K69" s="63">
        <f t="shared" si="10"/>
        <v>16122645</v>
      </c>
      <c r="L69" s="64">
        <f t="shared" si="11"/>
        <v>33500</v>
      </c>
      <c r="M69" s="65">
        <f t="shared" si="12"/>
        <v>2326500.0000000005</v>
      </c>
      <c r="N69" s="56" t="s">
        <v>15</v>
      </c>
      <c r="O69" s="3"/>
    </row>
    <row r="70" spans="1:15" ht="16.5" x14ac:dyDescent="0.3">
      <c r="A70" s="17">
        <v>69</v>
      </c>
      <c r="B70" s="4">
        <v>1605</v>
      </c>
      <c r="C70" s="30">
        <v>16</v>
      </c>
      <c r="D70" s="48" t="s">
        <v>14</v>
      </c>
      <c r="E70" s="48">
        <v>657</v>
      </c>
      <c r="F70" s="48">
        <v>0</v>
      </c>
      <c r="G70" s="4">
        <f t="shared" si="7"/>
        <v>657</v>
      </c>
      <c r="H70" s="4">
        <f t="shared" si="8"/>
        <v>722.7</v>
      </c>
      <c r="I70" s="17">
        <f>I69</f>
        <v>21780</v>
      </c>
      <c r="J70" s="62">
        <f t="shared" si="9"/>
        <v>14309460</v>
      </c>
      <c r="K70" s="63">
        <f t="shared" si="10"/>
        <v>15024933</v>
      </c>
      <c r="L70" s="64">
        <f t="shared" si="11"/>
        <v>31500</v>
      </c>
      <c r="M70" s="65">
        <f t="shared" si="12"/>
        <v>2168100</v>
      </c>
      <c r="N70" s="56" t="s">
        <v>15</v>
      </c>
      <c r="O70" s="3"/>
    </row>
    <row r="71" spans="1:15" ht="16.5" x14ac:dyDescent="0.3">
      <c r="A71" s="17">
        <v>70</v>
      </c>
      <c r="B71" s="4">
        <v>1701</v>
      </c>
      <c r="C71" s="30">
        <v>17</v>
      </c>
      <c r="D71" s="47" t="s">
        <v>14</v>
      </c>
      <c r="E71" s="48">
        <v>688</v>
      </c>
      <c r="F71" s="48">
        <v>18</v>
      </c>
      <c r="G71" s="4">
        <v>705</v>
      </c>
      <c r="H71" s="4">
        <f t="shared" si="8"/>
        <v>775.50000000000011</v>
      </c>
      <c r="I71" s="17">
        <f>I70+60</f>
        <v>21840</v>
      </c>
      <c r="J71" s="62">
        <f t="shared" si="9"/>
        <v>15397200</v>
      </c>
      <c r="K71" s="63">
        <f t="shared" si="10"/>
        <v>16167060</v>
      </c>
      <c r="L71" s="64">
        <f t="shared" si="11"/>
        <v>33500</v>
      </c>
      <c r="M71" s="65">
        <f t="shared" si="12"/>
        <v>2326500.0000000005</v>
      </c>
      <c r="N71" s="56" t="s">
        <v>15</v>
      </c>
      <c r="O71" s="3"/>
    </row>
    <row r="72" spans="1:15" ht="16.5" x14ac:dyDescent="0.3">
      <c r="A72" s="17">
        <v>71</v>
      </c>
      <c r="B72" s="4">
        <v>1702</v>
      </c>
      <c r="C72" s="30">
        <v>17</v>
      </c>
      <c r="D72" s="48" t="s">
        <v>14</v>
      </c>
      <c r="E72" s="48">
        <v>688</v>
      </c>
      <c r="F72" s="48">
        <v>18</v>
      </c>
      <c r="G72" s="4">
        <v>705</v>
      </c>
      <c r="H72" s="4">
        <f t="shared" si="8"/>
        <v>775.50000000000011</v>
      </c>
      <c r="I72" s="17">
        <f>I71</f>
        <v>21840</v>
      </c>
      <c r="J72" s="62">
        <f t="shared" si="9"/>
        <v>15397200</v>
      </c>
      <c r="K72" s="63">
        <f t="shared" si="10"/>
        <v>16167060</v>
      </c>
      <c r="L72" s="64">
        <f t="shared" si="11"/>
        <v>33500</v>
      </c>
      <c r="M72" s="65">
        <f t="shared" si="12"/>
        <v>2326500.0000000005</v>
      </c>
      <c r="N72" s="56" t="s">
        <v>15</v>
      </c>
      <c r="O72" s="3"/>
    </row>
    <row r="73" spans="1:15" ht="16.5" x14ac:dyDescent="0.3">
      <c r="A73" s="17">
        <v>72</v>
      </c>
      <c r="B73" s="4">
        <v>1703</v>
      </c>
      <c r="C73" s="30">
        <v>17</v>
      </c>
      <c r="D73" s="48" t="s">
        <v>20</v>
      </c>
      <c r="E73" s="48">
        <v>462</v>
      </c>
      <c r="F73" s="48">
        <v>0</v>
      </c>
      <c r="G73" s="4">
        <f t="shared" si="7"/>
        <v>462</v>
      </c>
      <c r="H73" s="4">
        <f t="shared" si="8"/>
        <v>508.20000000000005</v>
      </c>
      <c r="I73" s="17">
        <f>I72</f>
        <v>21840</v>
      </c>
      <c r="J73" s="62">
        <f t="shared" si="9"/>
        <v>10090080</v>
      </c>
      <c r="K73" s="63">
        <f t="shared" si="10"/>
        <v>10594584</v>
      </c>
      <c r="L73" s="64">
        <f t="shared" si="11"/>
        <v>22000</v>
      </c>
      <c r="M73" s="65">
        <f t="shared" si="12"/>
        <v>1524600.0000000002</v>
      </c>
      <c r="N73" s="56" t="s">
        <v>15</v>
      </c>
      <c r="O73" s="3"/>
    </row>
    <row r="74" spans="1:15" ht="16.5" x14ac:dyDescent="0.3">
      <c r="A74" s="17">
        <v>73</v>
      </c>
      <c r="B74" s="4">
        <v>1704</v>
      </c>
      <c r="C74" s="30">
        <v>17</v>
      </c>
      <c r="D74" s="48" t="s">
        <v>14</v>
      </c>
      <c r="E74" s="48">
        <v>687</v>
      </c>
      <c r="F74" s="48">
        <v>19</v>
      </c>
      <c r="G74" s="4">
        <v>705</v>
      </c>
      <c r="H74" s="4">
        <f t="shared" si="8"/>
        <v>775.50000000000011</v>
      </c>
      <c r="I74" s="17">
        <f>I73</f>
        <v>21840</v>
      </c>
      <c r="J74" s="62">
        <f t="shared" si="9"/>
        <v>15397200</v>
      </c>
      <c r="K74" s="63">
        <f t="shared" si="10"/>
        <v>16167060</v>
      </c>
      <c r="L74" s="64">
        <f t="shared" si="11"/>
        <v>33500</v>
      </c>
      <c r="M74" s="65">
        <f t="shared" si="12"/>
        <v>2326500.0000000005</v>
      </c>
      <c r="N74" s="56" t="s">
        <v>15</v>
      </c>
      <c r="O74" s="3"/>
    </row>
    <row r="75" spans="1:15" ht="16.5" x14ac:dyDescent="0.3">
      <c r="A75" s="17">
        <v>74</v>
      </c>
      <c r="B75" s="4">
        <v>1705</v>
      </c>
      <c r="C75" s="30">
        <v>17</v>
      </c>
      <c r="D75" s="48" t="s">
        <v>14</v>
      </c>
      <c r="E75" s="48">
        <v>657</v>
      </c>
      <c r="F75" s="48">
        <v>0</v>
      </c>
      <c r="G75" s="4">
        <f t="shared" si="7"/>
        <v>657</v>
      </c>
      <c r="H75" s="4">
        <f t="shared" si="8"/>
        <v>722.7</v>
      </c>
      <c r="I75" s="17">
        <f>I74</f>
        <v>21840</v>
      </c>
      <c r="J75" s="62">
        <f t="shared" si="9"/>
        <v>14348880</v>
      </c>
      <c r="K75" s="63">
        <f t="shared" si="10"/>
        <v>15066324</v>
      </c>
      <c r="L75" s="64">
        <f t="shared" si="11"/>
        <v>31500</v>
      </c>
      <c r="M75" s="65">
        <f t="shared" si="12"/>
        <v>2168100</v>
      </c>
      <c r="N75" s="56" t="s">
        <v>15</v>
      </c>
      <c r="O75" s="3"/>
    </row>
    <row r="76" spans="1:15" ht="16.5" x14ac:dyDescent="0.3">
      <c r="A76" s="17">
        <v>75</v>
      </c>
      <c r="B76" s="4">
        <v>1801</v>
      </c>
      <c r="C76" s="30">
        <v>18</v>
      </c>
      <c r="D76" s="47" t="s">
        <v>14</v>
      </c>
      <c r="E76" s="48">
        <v>688</v>
      </c>
      <c r="F76" s="48">
        <v>18</v>
      </c>
      <c r="G76" s="4">
        <v>705</v>
      </c>
      <c r="H76" s="4">
        <f t="shared" si="8"/>
        <v>775.50000000000011</v>
      </c>
      <c r="I76" s="17">
        <f>I75+60</f>
        <v>21900</v>
      </c>
      <c r="J76" s="62">
        <f t="shared" si="9"/>
        <v>15439500</v>
      </c>
      <c r="K76" s="63">
        <f t="shared" si="10"/>
        <v>16211475</v>
      </c>
      <c r="L76" s="64">
        <f t="shared" si="11"/>
        <v>34000</v>
      </c>
      <c r="M76" s="65">
        <f t="shared" si="12"/>
        <v>2326500.0000000005</v>
      </c>
      <c r="N76" s="56" t="s">
        <v>15</v>
      </c>
      <c r="O76" s="3"/>
    </row>
    <row r="77" spans="1:15" ht="16.5" x14ac:dyDescent="0.3">
      <c r="A77" s="17">
        <v>76</v>
      </c>
      <c r="B77" s="4">
        <v>1802</v>
      </c>
      <c r="C77" s="30">
        <v>18</v>
      </c>
      <c r="D77" s="48" t="s">
        <v>14</v>
      </c>
      <c r="E77" s="48">
        <v>688</v>
      </c>
      <c r="F77" s="48">
        <v>18</v>
      </c>
      <c r="G77" s="4">
        <v>705</v>
      </c>
      <c r="H77" s="4">
        <f t="shared" si="8"/>
        <v>775.50000000000011</v>
      </c>
      <c r="I77" s="17">
        <f>I76</f>
        <v>21900</v>
      </c>
      <c r="J77" s="62">
        <f t="shared" si="9"/>
        <v>15439500</v>
      </c>
      <c r="K77" s="63">
        <f t="shared" si="10"/>
        <v>16211475</v>
      </c>
      <c r="L77" s="64">
        <f t="shared" si="11"/>
        <v>34000</v>
      </c>
      <c r="M77" s="65">
        <f t="shared" si="12"/>
        <v>2326500.0000000005</v>
      </c>
      <c r="N77" s="56" t="s">
        <v>15</v>
      </c>
      <c r="O77" s="3"/>
    </row>
    <row r="78" spans="1:15" ht="16.5" x14ac:dyDescent="0.3">
      <c r="A78" s="17">
        <v>77</v>
      </c>
      <c r="B78" s="4">
        <v>1803</v>
      </c>
      <c r="C78" s="30">
        <v>18</v>
      </c>
      <c r="D78" s="48" t="s">
        <v>20</v>
      </c>
      <c r="E78" s="48">
        <v>462</v>
      </c>
      <c r="F78" s="48">
        <v>0</v>
      </c>
      <c r="G78" s="4">
        <f t="shared" si="7"/>
        <v>462</v>
      </c>
      <c r="H78" s="4">
        <f t="shared" si="8"/>
        <v>508.20000000000005</v>
      </c>
      <c r="I78" s="17">
        <f>I77</f>
        <v>21900</v>
      </c>
      <c r="J78" s="62">
        <f t="shared" si="9"/>
        <v>10117800</v>
      </c>
      <c r="K78" s="63">
        <f t="shared" si="10"/>
        <v>10623690</v>
      </c>
      <c r="L78" s="64">
        <f t="shared" si="11"/>
        <v>22000</v>
      </c>
      <c r="M78" s="65">
        <f t="shared" si="12"/>
        <v>1524600.0000000002</v>
      </c>
      <c r="N78" s="56" t="s">
        <v>15</v>
      </c>
      <c r="O78" s="3"/>
    </row>
    <row r="79" spans="1:15" ht="16.5" x14ac:dyDescent="0.3">
      <c r="A79" s="17">
        <v>78</v>
      </c>
      <c r="B79" s="4">
        <v>1804</v>
      </c>
      <c r="C79" s="30">
        <v>18</v>
      </c>
      <c r="D79" s="48" t="s">
        <v>14</v>
      </c>
      <c r="E79" s="48">
        <v>687</v>
      </c>
      <c r="F79" s="48">
        <v>19</v>
      </c>
      <c r="G79" s="4">
        <v>705</v>
      </c>
      <c r="H79" s="4">
        <f t="shared" si="8"/>
        <v>775.50000000000011</v>
      </c>
      <c r="I79" s="17">
        <f>I78</f>
        <v>21900</v>
      </c>
      <c r="J79" s="62">
        <f t="shared" si="9"/>
        <v>15439500</v>
      </c>
      <c r="K79" s="63">
        <f t="shared" si="10"/>
        <v>16211475</v>
      </c>
      <c r="L79" s="64">
        <f t="shared" si="11"/>
        <v>34000</v>
      </c>
      <c r="M79" s="65">
        <f t="shared" si="12"/>
        <v>2326500.0000000005</v>
      </c>
      <c r="N79" s="56" t="s">
        <v>15</v>
      </c>
      <c r="O79" s="3"/>
    </row>
    <row r="80" spans="1:15" ht="16.5" x14ac:dyDescent="0.3">
      <c r="A80" s="17">
        <v>79</v>
      </c>
      <c r="B80" s="4">
        <v>1805</v>
      </c>
      <c r="C80" s="30">
        <v>18</v>
      </c>
      <c r="D80" s="48" t="s">
        <v>14</v>
      </c>
      <c r="E80" s="48">
        <v>657</v>
      </c>
      <c r="F80" s="48">
        <v>0</v>
      </c>
      <c r="G80" s="4">
        <f t="shared" si="7"/>
        <v>657</v>
      </c>
      <c r="H80" s="4">
        <f t="shared" si="8"/>
        <v>722.7</v>
      </c>
      <c r="I80" s="17">
        <f>I79</f>
        <v>21900</v>
      </c>
      <c r="J80" s="62">
        <f t="shared" si="9"/>
        <v>14388300</v>
      </c>
      <c r="K80" s="63">
        <f t="shared" si="10"/>
        <v>15107715</v>
      </c>
      <c r="L80" s="64">
        <f t="shared" si="11"/>
        <v>31500</v>
      </c>
      <c r="M80" s="65">
        <f t="shared" si="12"/>
        <v>2168100</v>
      </c>
      <c r="N80" s="56" t="s">
        <v>15</v>
      </c>
      <c r="O80" s="3"/>
    </row>
    <row r="81" spans="1:15" ht="16.5" x14ac:dyDescent="0.3">
      <c r="A81" s="17">
        <v>80</v>
      </c>
      <c r="B81" s="4">
        <v>1901</v>
      </c>
      <c r="C81" s="30">
        <v>19</v>
      </c>
      <c r="D81" s="47" t="s">
        <v>14</v>
      </c>
      <c r="E81" s="48">
        <v>688</v>
      </c>
      <c r="F81" s="48">
        <v>18</v>
      </c>
      <c r="G81" s="4">
        <v>705</v>
      </c>
      <c r="H81" s="4">
        <f t="shared" si="8"/>
        <v>775.50000000000011</v>
      </c>
      <c r="I81" s="17">
        <f>I80+60</f>
        <v>21960</v>
      </c>
      <c r="J81" s="62">
        <f t="shared" si="9"/>
        <v>15481800</v>
      </c>
      <c r="K81" s="63">
        <f t="shared" si="10"/>
        <v>16255890</v>
      </c>
      <c r="L81" s="64">
        <f t="shared" si="11"/>
        <v>34000</v>
      </c>
      <c r="M81" s="65">
        <f t="shared" si="12"/>
        <v>2326500.0000000005</v>
      </c>
      <c r="N81" s="56" t="s">
        <v>15</v>
      </c>
      <c r="O81" s="3"/>
    </row>
    <row r="82" spans="1:15" ht="16.5" x14ac:dyDescent="0.3">
      <c r="A82" s="17">
        <v>81</v>
      </c>
      <c r="B82" s="4">
        <v>1902</v>
      </c>
      <c r="C82" s="30">
        <v>19</v>
      </c>
      <c r="D82" s="48" t="s">
        <v>14</v>
      </c>
      <c r="E82" s="48">
        <v>688</v>
      </c>
      <c r="F82" s="48">
        <v>18</v>
      </c>
      <c r="G82" s="4">
        <v>705</v>
      </c>
      <c r="H82" s="4">
        <f t="shared" si="8"/>
        <v>775.50000000000011</v>
      </c>
      <c r="I82" s="17">
        <f>I81</f>
        <v>21960</v>
      </c>
      <c r="J82" s="62">
        <f t="shared" si="9"/>
        <v>15481800</v>
      </c>
      <c r="K82" s="63">
        <f t="shared" si="10"/>
        <v>16255890</v>
      </c>
      <c r="L82" s="64">
        <f t="shared" si="11"/>
        <v>34000</v>
      </c>
      <c r="M82" s="65">
        <f t="shared" si="12"/>
        <v>2326500.0000000005</v>
      </c>
      <c r="N82" s="56" t="s">
        <v>15</v>
      </c>
      <c r="O82" s="3"/>
    </row>
    <row r="83" spans="1:15" ht="16.5" x14ac:dyDescent="0.3">
      <c r="A83" s="17">
        <v>82</v>
      </c>
      <c r="B83" s="4">
        <v>1903</v>
      </c>
      <c r="C83" s="30">
        <v>19</v>
      </c>
      <c r="D83" s="48" t="s">
        <v>20</v>
      </c>
      <c r="E83" s="48">
        <v>462</v>
      </c>
      <c r="F83" s="48">
        <v>0</v>
      </c>
      <c r="G83" s="4">
        <f t="shared" si="7"/>
        <v>462</v>
      </c>
      <c r="H83" s="4">
        <f t="shared" si="8"/>
        <v>508.20000000000005</v>
      </c>
      <c r="I83" s="17">
        <f>I82</f>
        <v>21960</v>
      </c>
      <c r="J83" s="62">
        <f t="shared" si="9"/>
        <v>10145520</v>
      </c>
      <c r="K83" s="63">
        <f t="shared" si="10"/>
        <v>10652796</v>
      </c>
      <c r="L83" s="64">
        <f t="shared" si="11"/>
        <v>22000</v>
      </c>
      <c r="M83" s="65">
        <f t="shared" si="12"/>
        <v>1524600.0000000002</v>
      </c>
      <c r="N83" s="56" t="s">
        <v>15</v>
      </c>
      <c r="O83" s="3"/>
    </row>
    <row r="84" spans="1:15" ht="16.5" x14ac:dyDescent="0.3">
      <c r="A84" s="17">
        <v>83</v>
      </c>
      <c r="B84" s="4">
        <v>1904</v>
      </c>
      <c r="C84" s="30">
        <v>19</v>
      </c>
      <c r="D84" s="48" t="s">
        <v>14</v>
      </c>
      <c r="E84" s="48">
        <v>687</v>
      </c>
      <c r="F84" s="48">
        <v>19</v>
      </c>
      <c r="G84" s="4">
        <v>705</v>
      </c>
      <c r="H84" s="4">
        <f t="shared" si="8"/>
        <v>775.50000000000011</v>
      </c>
      <c r="I84" s="17">
        <f>I83</f>
        <v>21960</v>
      </c>
      <c r="J84" s="62">
        <f t="shared" si="9"/>
        <v>15481800</v>
      </c>
      <c r="K84" s="63">
        <f t="shared" si="10"/>
        <v>16255890</v>
      </c>
      <c r="L84" s="64">
        <f t="shared" si="11"/>
        <v>34000</v>
      </c>
      <c r="M84" s="65">
        <f t="shared" si="12"/>
        <v>2326500.0000000005</v>
      </c>
      <c r="N84" s="56" t="s">
        <v>15</v>
      </c>
      <c r="O84" s="3"/>
    </row>
    <row r="85" spans="1:15" ht="16.5" x14ac:dyDescent="0.3">
      <c r="A85" s="17">
        <v>84</v>
      </c>
      <c r="B85" s="4">
        <v>1905</v>
      </c>
      <c r="C85" s="30">
        <v>19</v>
      </c>
      <c r="D85" s="48" t="s">
        <v>14</v>
      </c>
      <c r="E85" s="48">
        <v>657</v>
      </c>
      <c r="F85" s="48">
        <v>0</v>
      </c>
      <c r="G85" s="4">
        <f t="shared" si="7"/>
        <v>657</v>
      </c>
      <c r="H85" s="4">
        <f t="shared" si="8"/>
        <v>722.7</v>
      </c>
      <c r="I85" s="17">
        <f>I84</f>
        <v>21960</v>
      </c>
      <c r="J85" s="62">
        <f t="shared" si="9"/>
        <v>14427720</v>
      </c>
      <c r="K85" s="63">
        <f t="shared" si="10"/>
        <v>15149106</v>
      </c>
      <c r="L85" s="64">
        <f t="shared" si="11"/>
        <v>31500</v>
      </c>
      <c r="M85" s="65">
        <f t="shared" si="12"/>
        <v>2168100</v>
      </c>
      <c r="N85" s="56" t="s">
        <v>15</v>
      </c>
      <c r="O85" s="3"/>
    </row>
    <row r="86" spans="1:15" ht="16.5" x14ac:dyDescent="0.3">
      <c r="A86" s="17">
        <v>85</v>
      </c>
      <c r="B86" s="4">
        <v>2001</v>
      </c>
      <c r="C86" s="30">
        <v>20</v>
      </c>
      <c r="D86" s="47" t="s">
        <v>14</v>
      </c>
      <c r="E86" s="48">
        <v>688</v>
      </c>
      <c r="F86" s="48">
        <v>18</v>
      </c>
      <c r="G86" s="4">
        <v>705</v>
      </c>
      <c r="H86" s="4">
        <f t="shared" si="8"/>
        <v>775.50000000000011</v>
      </c>
      <c r="I86" s="17">
        <f>I85+60</f>
        <v>22020</v>
      </c>
      <c r="J86" s="62">
        <f t="shared" si="9"/>
        <v>15524100</v>
      </c>
      <c r="K86" s="63">
        <f t="shared" si="10"/>
        <v>16300305</v>
      </c>
      <c r="L86" s="64">
        <f t="shared" si="11"/>
        <v>34000</v>
      </c>
      <c r="M86" s="65">
        <f t="shared" si="12"/>
        <v>2326500.0000000005</v>
      </c>
      <c r="N86" s="56" t="s">
        <v>15</v>
      </c>
      <c r="O86" s="3"/>
    </row>
    <row r="87" spans="1:15" ht="16.5" x14ac:dyDescent="0.3">
      <c r="A87" s="17">
        <v>86</v>
      </c>
      <c r="B87" s="4">
        <v>2002</v>
      </c>
      <c r="C87" s="30">
        <v>20</v>
      </c>
      <c r="D87" s="48" t="s">
        <v>14</v>
      </c>
      <c r="E87" s="48">
        <v>688</v>
      </c>
      <c r="F87" s="48">
        <v>18</v>
      </c>
      <c r="G87" s="4">
        <v>705</v>
      </c>
      <c r="H87" s="4">
        <f t="shared" si="8"/>
        <v>775.50000000000011</v>
      </c>
      <c r="I87" s="17">
        <f>I86</f>
        <v>22020</v>
      </c>
      <c r="J87" s="62">
        <f t="shared" si="9"/>
        <v>15524100</v>
      </c>
      <c r="K87" s="63">
        <f t="shared" si="10"/>
        <v>16300305</v>
      </c>
      <c r="L87" s="64">
        <f t="shared" si="11"/>
        <v>34000</v>
      </c>
      <c r="M87" s="65">
        <f t="shared" si="12"/>
        <v>2326500.0000000005</v>
      </c>
      <c r="N87" s="56" t="s">
        <v>15</v>
      </c>
      <c r="O87" s="3"/>
    </row>
    <row r="88" spans="1:15" ht="16.5" x14ac:dyDescent="0.3">
      <c r="A88" s="17">
        <v>87</v>
      </c>
      <c r="B88" s="4">
        <v>2003</v>
      </c>
      <c r="C88" s="30">
        <v>20</v>
      </c>
      <c r="D88" s="48" t="s">
        <v>20</v>
      </c>
      <c r="E88" s="48">
        <v>462</v>
      </c>
      <c r="F88" s="48">
        <v>0</v>
      </c>
      <c r="G88" s="4">
        <f t="shared" si="7"/>
        <v>462</v>
      </c>
      <c r="H88" s="4">
        <f t="shared" si="8"/>
        <v>508.20000000000005</v>
      </c>
      <c r="I88" s="17">
        <f>I87</f>
        <v>22020</v>
      </c>
      <c r="J88" s="62">
        <f t="shared" si="9"/>
        <v>10173240</v>
      </c>
      <c r="K88" s="63">
        <f t="shared" si="10"/>
        <v>10681902</v>
      </c>
      <c r="L88" s="64">
        <f t="shared" si="11"/>
        <v>22500</v>
      </c>
      <c r="M88" s="65">
        <f t="shared" si="12"/>
        <v>1524600.0000000002</v>
      </c>
      <c r="N88" s="56" t="s">
        <v>15</v>
      </c>
      <c r="O88" s="3"/>
    </row>
    <row r="89" spans="1:15" ht="16.5" x14ac:dyDescent="0.3">
      <c r="A89" s="17">
        <v>88</v>
      </c>
      <c r="B89" s="4">
        <v>2004</v>
      </c>
      <c r="C89" s="30">
        <v>20</v>
      </c>
      <c r="D89" s="48" t="s">
        <v>14</v>
      </c>
      <c r="E89" s="48">
        <v>687</v>
      </c>
      <c r="F89" s="48">
        <v>19</v>
      </c>
      <c r="G89" s="4">
        <v>705</v>
      </c>
      <c r="H89" s="4">
        <f t="shared" si="8"/>
        <v>775.50000000000011</v>
      </c>
      <c r="I89" s="17">
        <f>I88</f>
        <v>22020</v>
      </c>
      <c r="J89" s="62">
        <f t="shared" si="9"/>
        <v>15524100</v>
      </c>
      <c r="K89" s="63">
        <f t="shared" si="10"/>
        <v>16300305</v>
      </c>
      <c r="L89" s="64">
        <f t="shared" si="11"/>
        <v>34000</v>
      </c>
      <c r="M89" s="65">
        <f t="shared" si="12"/>
        <v>2326500.0000000005</v>
      </c>
      <c r="N89" s="56" t="s">
        <v>15</v>
      </c>
      <c r="O89" s="3"/>
    </row>
    <row r="90" spans="1:15" ht="16.5" x14ac:dyDescent="0.3">
      <c r="A90" s="17">
        <v>89</v>
      </c>
      <c r="B90" s="4">
        <v>2005</v>
      </c>
      <c r="C90" s="30">
        <v>20</v>
      </c>
      <c r="D90" s="48" t="s">
        <v>14</v>
      </c>
      <c r="E90" s="48">
        <v>657</v>
      </c>
      <c r="F90" s="48">
        <v>0</v>
      </c>
      <c r="G90" s="4">
        <f t="shared" si="7"/>
        <v>657</v>
      </c>
      <c r="H90" s="4">
        <f t="shared" si="8"/>
        <v>722.7</v>
      </c>
      <c r="I90" s="17">
        <f>I89</f>
        <v>22020</v>
      </c>
      <c r="J90" s="62">
        <f t="shared" si="9"/>
        <v>14467140</v>
      </c>
      <c r="K90" s="63">
        <f t="shared" si="10"/>
        <v>15190497</v>
      </c>
      <c r="L90" s="64">
        <f t="shared" si="11"/>
        <v>31500</v>
      </c>
      <c r="M90" s="65">
        <f t="shared" si="12"/>
        <v>2168100</v>
      </c>
      <c r="N90" s="56" t="s">
        <v>15</v>
      </c>
      <c r="O90" s="3"/>
    </row>
    <row r="91" spans="1:15" ht="16.5" x14ac:dyDescent="0.3">
      <c r="A91" s="17">
        <v>90</v>
      </c>
      <c r="B91" s="4">
        <v>2101</v>
      </c>
      <c r="C91" s="30">
        <v>21</v>
      </c>
      <c r="D91" s="47" t="s">
        <v>14</v>
      </c>
      <c r="E91" s="48">
        <v>688</v>
      </c>
      <c r="F91" s="48">
        <v>18</v>
      </c>
      <c r="G91" s="4">
        <v>705</v>
      </c>
      <c r="H91" s="4">
        <f t="shared" si="8"/>
        <v>775.50000000000011</v>
      </c>
      <c r="I91" s="17">
        <f>I90+60</f>
        <v>22080</v>
      </c>
      <c r="J91" s="62">
        <f t="shared" si="9"/>
        <v>15566400</v>
      </c>
      <c r="K91" s="63">
        <f t="shared" si="10"/>
        <v>16344720</v>
      </c>
      <c r="L91" s="64">
        <f t="shared" si="11"/>
        <v>34000</v>
      </c>
      <c r="M91" s="65">
        <f t="shared" si="12"/>
        <v>2326500.0000000005</v>
      </c>
      <c r="N91" s="56" t="s">
        <v>15</v>
      </c>
      <c r="O91" s="3"/>
    </row>
    <row r="92" spans="1:15" ht="16.5" x14ac:dyDescent="0.3">
      <c r="A92" s="17">
        <v>91</v>
      </c>
      <c r="B92" s="4">
        <v>2102</v>
      </c>
      <c r="C92" s="30">
        <v>21</v>
      </c>
      <c r="D92" s="48" t="s">
        <v>14</v>
      </c>
      <c r="E92" s="48">
        <v>688</v>
      </c>
      <c r="F92" s="48">
        <v>18</v>
      </c>
      <c r="G92" s="4">
        <v>705</v>
      </c>
      <c r="H92" s="4">
        <f t="shared" si="8"/>
        <v>775.50000000000011</v>
      </c>
      <c r="I92" s="17">
        <f>I91</f>
        <v>22080</v>
      </c>
      <c r="J92" s="62">
        <f t="shared" si="9"/>
        <v>15566400</v>
      </c>
      <c r="K92" s="63">
        <f t="shared" si="10"/>
        <v>16344720</v>
      </c>
      <c r="L92" s="64">
        <f t="shared" si="11"/>
        <v>34000</v>
      </c>
      <c r="M92" s="65">
        <f t="shared" si="12"/>
        <v>2326500.0000000005</v>
      </c>
      <c r="N92" s="56" t="s">
        <v>15</v>
      </c>
      <c r="O92" s="3"/>
    </row>
    <row r="93" spans="1:15" ht="16.5" x14ac:dyDescent="0.3">
      <c r="A93" s="17">
        <v>92</v>
      </c>
      <c r="B93" s="4">
        <v>2103</v>
      </c>
      <c r="C93" s="30">
        <v>21</v>
      </c>
      <c r="D93" s="48" t="s">
        <v>20</v>
      </c>
      <c r="E93" s="48">
        <v>462</v>
      </c>
      <c r="F93" s="48">
        <v>0</v>
      </c>
      <c r="G93" s="4">
        <f t="shared" si="7"/>
        <v>462</v>
      </c>
      <c r="H93" s="4">
        <f t="shared" si="8"/>
        <v>508.20000000000005</v>
      </c>
      <c r="I93" s="17">
        <f>I92</f>
        <v>22080</v>
      </c>
      <c r="J93" s="62">
        <f t="shared" si="9"/>
        <v>10200960</v>
      </c>
      <c r="K93" s="63">
        <f t="shared" si="10"/>
        <v>10711008</v>
      </c>
      <c r="L93" s="64">
        <f t="shared" si="11"/>
        <v>22500</v>
      </c>
      <c r="M93" s="65">
        <f t="shared" si="12"/>
        <v>1524600.0000000002</v>
      </c>
      <c r="N93" s="56" t="s">
        <v>15</v>
      </c>
      <c r="O93" s="3"/>
    </row>
    <row r="94" spans="1:15" x14ac:dyDescent="0.25">
      <c r="A94" s="17">
        <v>93</v>
      </c>
      <c r="B94" s="4">
        <v>2104</v>
      </c>
      <c r="C94" s="30">
        <v>21</v>
      </c>
      <c r="D94" s="48" t="s">
        <v>14</v>
      </c>
      <c r="E94" s="48">
        <v>687</v>
      </c>
      <c r="F94" s="48">
        <v>19</v>
      </c>
      <c r="G94" s="4">
        <v>705</v>
      </c>
      <c r="H94" s="4">
        <f t="shared" si="8"/>
        <v>775.50000000000011</v>
      </c>
      <c r="I94" s="17">
        <f>I93</f>
        <v>22080</v>
      </c>
      <c r="J94" s="62">
        <f t="shared" si="9"/>
        <v>15566400</v>
      </c>
      <c r="K94" s="63">
        <f t="shared" si="10"/>
        <v>16344720</v>
      </c>
      <c r="L94" s="64">
        <f t="shared" si="11"/>
        <v>34000</v>
      </c>
      <c r="M94" s="65">
        <f t="shared" si="12"/>
        <v>2326500.0000000005</v>
      </c>
      <c r="N94" s="56" t="s">
        <v>15</v>
      </c>
    </row>
    <row r="95" spans="1:15" x14ac:dyDescent="0.25">
      <c r="A95" s="17">
        <v>94</v>
      </c>
      <c r="B95" s="4">
        <v>2105</v>
      </c>
      <c r="C95" s="30">
        <v>21</v>
      </c>
      <c r="D95" s="48" t="s">
        <v>14</v>
      </c>
      <c r="E95" s="48">
        <v>657</v>
      </c>
      <c r="F95" s="48">
        <v>0</v>
      </c>
      <c r="G95" s="4">
        <f t="shared" si="7"/>
        <v>657</v>
      </c>
      <c r="H95" s="4">
        <f t="shared" si="8"/>
        <v>722.7</v>
      </c>
      <c r="I95" s="17">
        <f>I94</f>
        <v>22080</v>
      </c>
      <c r="J95" s="62">
        <f t="shared" si="9"/>
        <v>14506560</v>
      </c>
      <c r="K95" s="63">
        <f t="shared" si="10"/>
        <v>15231888</v>
      </c>
      <c r="L95" s="64">
        <f t="shared" si="11"/>
        <v>31500</v>
      </c>
      <c r="M95" s="65">
        <f t="shared" si="12"/>
        <v>2168100</v>
      </c>
      <c r="N95" s="56" t="s">
        <v>15</v>
      </c>
    </row>
    <row r="96" spans="1:15" x14ac:dyDescent="0.25">
      <c r="A96" s="17">
        <v>95</v>
      </c>
      <c r="B96" s="4">
        <v>2201</v>
      </c>
      <c r="C96" s="30">
        <v>22</v>
      </c>
      <c r="D96" s="47" t="s">
        <v>14</v>
      </c>
      <c r="E96" s="48">
        <v>688</v>
      </c>
      <c r="F96" s="48">
        <v>18</v>
      </c>
      <c r="G96" s="4">
        <v>705</v>
      </c>
      <c r="H96" s="4">
        <f t="shared" si="8"/>
        <v>775.50000000000011</v>
      </c>
      <c r="I96" s="17">
        <f>I95+60</f>
        <v>22140</v>
      </c>
      <c r="J96" s="62">
        <f t="shared" si="9"/>
        <v>15608700</v>
      </c>
      <c r="K96" s="63">
        <f t="shared" si="10"/>
        <v>16389135</v>
      </c>
      <c r="L96" s="64">
        <f t="shared" si="11"/>
        <v>34000</v>
      </c>
      <c r="M96" s="65">
        <f t="shared" si="12"/>
        <v>2326500.0000000005</v>
      </c>
      <c r="N96" s="56" t="s">
        <v>15</v>
      </c>
    </row>
    <row r="97" spans="1:15" x14ac:dyDescent="0.25">
      <c r="A97" s="17">
        <v>96</v>
      </c>
      <c r="B97" s="4">
        <v>2202</v>
      </c>
      <c r="C97" s="30">
        <v>22</v>
      </c>
      <c r="D97" s="48" t="s">
        <v>14</v>
      </c>
      <c r="E97" s="48">
        <v>688</v>
      </c>
      <c r="F97" s="48">
        <v>18</v>
      </c>
      <c r="G97" s="4">
        <v>705</v>
      </c>
      <c r="H97" s="4">
        <f t="shared" si="8"/>
        <v>775.50000000000011</v>
      </c>
      <c r="I97" s="17">
        <f>I96</f>
        <v>22140</v>
      </c>
      <c r="J97" s="62">
        <f t="shared" si="9"/>
        <v>15608700</v>
      </c>
      <c r="K97" s="63">
        <f t="shared" si="10"/>
        <v>16389135</v>
      </c>
      <c r="L97" s="64">
        <f t="shared" si="11"/>
        <v>34000</v>
      </c>
      <c r="M97" s="65">
        <f t="shared" si="12"/>
        <v>2326500.0000000005</v>
      </c>
      <c r="N97" s="56" t="s">
        <v>15</v>
      </c>
    </row>
    <row r="98" spans="1:15" x14ac:dyDescent="0.25">
      <c r="A98" s="17">
        <v>97</v>
      </c>
      <c r="B98" s="4">
        <v>2203</v>
      </c>
      <c r="C98" s="30">
        <v>22</v>
      </c>
      <c r="D98" s="48" t="s">
        <v>20</v>
      </c>
      <c r="E98" s="48">
        <v>462</v>
      </c>
      <c r="F98" s="48">
        <v>0</v>
      </c>
      <c r="G98" s="4">
        <f t="shared" si="7"/>
        <v>462</v>
      </c>
      <c r="H98" s="4">
        <f t="shared" si="8"/>
        <v>508.20000000000005</v>
      </c>
      <c r="I98" s="17">
        <f>I97</f>
        <v>22140</v>
      </c>
      <c r="J98" s="62">
        <f t="shared" si="9"/>
        <v>10228680</v>
      </c>
      <c r="K98" s="63">
        <f t="shared" si="10"/>
        <v>10740114</v>
      </c>
      <c r="L98" s="64">
        <f t="shared" si="11"/>
        <v>22500</v>
      </c>
      <c r="M98" s="65">
        <f t="shared" si="12"/>
        <v>1524600.0000000002</v>
      </c>
      <c r="N98" s="56" t="s">
        <v>15</v>
      </c>
    </row>
    <row r="99" spans="1:15" x14ac:dyDescent="0.25">
      <c r="A99" s="17">
        <v>98</v>
      </c>
      <c r="B99" s="4">
        <v>2204</v>
      </c>
      <c r="C99" s="30">
        <v>22</v>
      </c>
      <c r="D99" s="48" t="s">
        <v>14</v>
      </c>
      <c r="E99" s="48">
        <v>687</v>
      </c>
      <c r="F99" s="48">
        <v>19</v>
      </c>
      <c r="G99" s="4">
        <v>705</v>
      </c>
      <c r="H99" s="4">
        <f t="shared" si="8"/>
        <v>775.50000000000011</v>
      </c>
      <c r="I99" s="17">
        <f>I98</f>
        <v>22140</v>
      </c>
      <c r="J99" s="62">
        <f t="shared" si="9"/>
        <v>15608700</v>
      </c>
      <c r="K99" s="63">
        <f t="shared" si="10"/>
        <v>16389135</v>
      </c>
      <c r="L99" s="64">
        <f t="shared" si="11"/>
        <v>34000</v>
      </c>
      <c r="M99" s="65">
        <f t="shared" si="12"/>
        <v>2326500.0000000005</v>
      </c>
      <c r="N99" s="56" t="s">
        <v>15</v>
      </c>
    </row>
    <row r="100" spans="1:15" x14ac:dyDescent="0.25">
      <c r="A100" s="17">
        <v>99</v>
      </c>
      <c r="B100" s="4">
        <v>2205</v>
      </c>
      <c r="C100" s="30">
        <v>22</v>
      </c>
      <c r="D100" s="48" t="s">
        <v>14</v>
      </c>
      <c r="E100" s="48">
        <v>657</v>
      </c>
      <c r="F100" s="48">
        <v>0</v>
      </c>
      <c r="G100" s="4">
        <f t="shared" si="7"/>
        <v>657</v>
      </c>
      <c r="H100" s="4">
        <f t="shared" si="8"/>
        <v>722.7</v>
      </c>
      <c r="I100" s="17">
        <f>I99</f>
        <v>22140</v>
      </c>
      <c r="J100" s="62">
        <f t="shared" si="9"/>
        <v>14545980</v>
      </c>
      <c r="K100" s="63">
        <f t="shared" si="10"/>
        <v>15273279</v>
      </c>
      <c r="L100" s="64">
        <f t="shared" si="11"/>
        <v>32000</v>
      </c>
      <c r="M100" s="65">
        <f t="shared" si="12"/>
        <v>2168100</v>
      </c>
      <c r="N100" s="56" t="s">
        <v>15</v>
      </c>
    </row>
    <row r="101" spans="1:15" x14ac:dyDescent="0.25">
      <c r="A101" s="90" t="s">
        <v>3</v>
      </c>
      <c r="B101" s="91"/>
      <c r="C101" s="91"/>
      <c r="D101" s="92"/>
      <c r="E101" s="55">
        <f t="shared" ref="E101:H101" si="13">SUM(E2:E100)</f>
        <v>62270</v>
      </c>
      <c r="F101" s="55">
        <f t="shared" si="13"/>
        <v>1081</v>
      </c>
      <c r="G101" s="16">
        <f t="shared" si="13"/>
        <v>63325</v>
      </c>
      <c r="H101" s="16">
        <f t="shared" si="13"/>
        <v>69657.499999999956</v>
      </c>
      <c r="I101" s="16"/>
      <c r="J101" s="66">
        <f t="shared" ref="J101:M101" si="14">SUM(J2:J100)</f>
        <v>905217060</v>
      </c>
      <c r="K101" s="66">
        <f t="shared" si="14"/>
        <v>950477913</v>
      </c>
      <c r="L101" s="64"/>
      <c r="M101" s="67">
        <f t="shared" si="14"/>
        <v>208972500</v>
      </c>
      <c r="N101" s="39"/>
    </row>
    <row r="102" spans="1:15" x14ac:dyDescent="0.25">
      <c r="A102" s="18"/>
      <c r="B102" s="9"/>
      <c r="C102" s="25"/>
      <c r="D102" s="9"/>
      <c r="E102" s="9"/>
      <c r="F102" s="9"/>
      <c r="G102" s="9"/>
      <c r="H102" s="9"/>
      <c r="I102" s="18"/>
      <c r="J102" s="68"/>
      <c r="K102" s="68"/>
      <c r="L102" s="69"/>
      <c r="M102" s="70"/>
      <c r="N102" s="19"/>
    </row>
    <row r="103" spans="1:15" x14ac:dyDescent="0.25">
      <c r="A103" s="18"/>
      <c r="B103" s="9"/>
      <c r="C103" s="25"/>
      <c r="D103" s="21"/>
      <c r="E103" s="21"/>
      <c r="F103" s="21"/>
      <c r="G103" s="22"/>
      <c r="H103" s="22"/>
      <c r="I103" s="18"/>
      <c r="J103" s="71"/>
      <c r="K103" s="71"/>
      <c r="L103" s="72"/>
      <c r="M103" s="23"/>
      <c r="N103" s="19"/>
    </row>
    <row r="104" spans="1:15" ht="16.5" x14ac:dyDescent="0.3">
      <c r="A104" s="18"/>
      <c r="B104" s="9"/>
      <c r="C104" s="25"/>
      <c r="N104" s="19"/>
      <c r="O104" s="3"/>
    </row>
    <row r="105" spans="1:15" ht="16.5" x14ac:dyDescent="0.3">
      <c r="A105" s="18"/>
      <c r="B105" s="9"/>
      <c r="C105" s="25"/>
      <c r="N105" s="19"/>
      <c r="O105" s="3"/>
    </row>
    <row r="106" spans="1:15" ht="17.25" thickBot="1" x14ac:dyDescent="0.35">
      <c r="A106" s="18"/>
      <c r="B106" s="9"/>
      <c r="C106" s="25"/>
      <c r="N106" s="19"/>
      <c r="O106" s="3"/>
    </row>
    <row r="107" spans="1:15" ht="15.75" thickBot="1" x14ac:dyDescent="0.3">
      <c r="A107" s="18"/>
      <c r="B107" s="9"/>
      <c r="C107" s="25"/>
      <c r="H107" s="2"/>
      <c r="M107" s="24"/>
      <c r="N107" s="19"/>
      <c r="O107" s="20"/>
    </row>
    <row r="108" spans="1:15" ht="15.75" thickBot="1" x14ac:dyDescent="0.3">
      <c r="A108" s="18"/>
      <c r="B108" s="9"/>
      <c r="C108" s="25"/>
      <c r="N108" s="19"/>
      <c r="O108" s="20"/>
    </row>
    <row r="109" spans="1:15" ht="15.75" thickBot="1" x14ac:dyDescent="0.3">
      <c r="A109" s="18"/>
      <c r="B109" s="9"/>
      <c r="C109" s="25"/>
      <c r="N109" s="19"/>
      <c r="O109" s="20"/>
    </row>
    <row r="110" spans="1:15" ht="15.75" thickBot="1" x14ac:dyDescent="0.3">
      <c r="A110" s="18"/>
      <c r="B110" s="9"/>
      <c r="C110" s="25"/>
      <c r="N110" s="19"/>
      <c r="O110" s="20"/>
    </row>
    <row r="111" spans="1:15" ht="15.75" thickBot="1" x14ac:dyDescent="0.3">
      <c r="A111" s="18"/>
      <c r="B111" s="9"/>
      <c r="C111" s="25"/>
      <c r="N111" s="19"/>
      <c r="O111" s="20"/>
    </row>
    <row r="112" spans="1:15" ht="15.75" thickBot="1" x14ac:dyDescent="0.3">
      <c r="A112" s="18"/>
      <c r="B112" s="9"/>
      <c r="C112" s="25"/>
      <c r="N112" s="19"/>
      <c r="O112" s="20"/>
    </row>
    <row r="113" spans="1:15" ht="15.75" thickBot="1" x14ac:dyDescent="0.3">
      <c r="A113" s="18"/>
      <c r="B113" s="9"/>
      <c r="C113" s="25"/>
      <c r="N113" s="19"/>
      <c r="O113" s="20"/>
    </row>
    <row r="114" spans="1:15" ht="15.75" thickBot="1" x14ac:dyDescent="0.3">
      <c r="A114" s="18"/>
      <c r="B114" s="9"/>
      <c r="C114" s="25"/>
      <c r="N114" s="19"/>
      <c r="O114" s="20"/>
    </row>
    <row r="115" spans="1:15" ht="15.75" thickBot="1" x14ac:dyDescent="0.3">
      <c r="A115" s="18"/>
      <c r="B115" s="9"/>
      <c r="C115" s="25"/>
      <c r="N115" s="19"/>
      <c r="O115" s="20"/>
    </row>
    <row r="116" spans="1:15" ht="15.75" thickBot="1" x14ac:dyDescent="0.3">
      <c r="A116" s="18"/>
      <c r="B116" s="9"/>
      <c r="C116" s="25"/>
      <c r="N116" s="19"/>
      <c r="O116" s="20"/>
    </row>
    <row r="117" spans="1:15" ht="15.75" thickBot="1" x14ac:dyDescent="0.3">
      <c r="A117" s="18"/>
      <c r="B117" s="9"/>
      <c r="C117" s="25"/>
      <c r="N117" s="19"/>
      <c r="O117" s="20"/>
    </row>
    <row r="118" spans="1:15" ht="16.5" x14ac:dyDescent="0.3">
      <c r="A118" s="18"/>
      <c r="B118" s="9"/>
      <c r="C118" s="25"/>
      <c r="N118" s="19"/>
      <c r="O118" s="3"/>
    </row>
    <row r="119" spans="1:15" ht="16.5" x14ac:dyDescent="0.3">
      <c r="A119" s="18"/>
      <c r="B119" s="9"/>
      <c r="C119" s="25"/>
      <c r="N119" s="19"/>
      <c r="O119" s="3"/>
    </row>
    <row r="120" spans="1:15" ht="16.5" x14ac:dyDescent="0.3">
      <c r="A120" s="18"/>
      <c r="B120" s="9"/>
      <c r="C120" s="25"/>
      <c r="N120" s="19"/>
      <c r="O120" s="3"/>
    </row>
    <row r="121" spans="1:15" ht="16.5" x14ac:dyDescent="0.3">
      <c r="A121" s="18"/>
      <c r="B121" s="9"/>
      <c r="C121" s="25"/>
      <c r="N121" s="19"/>
      <c r="O121" s="3"/>
    </row>
    <row r="122" spans="1:15" ht="16.5" x14ac:dyDescent="0.3">
      <c r="A122" s="18"/>
      <c r="B122" s="9"/>
      <c r="C122" s="25"/>
      <c r="N122" s="19"/>
      <c r="O122" s="3"/>
    </row>
    <row r="123" spans="1:15" ht="16.5" x14ac:dyDescent="0.3">
      <c r="A123" s="18"/>
      <c r="B123" s="9"/>
      <c r="C123" s="25"/>
      <c r="N123" s="19"/>
      <c r="O123" s="3"/>
    </row>
    <row r="124" spans="1:15" ht="16.5" x14ac:dyDescent="0.3">
      <c r="A124" s="18"/>
      <c r="B124" s="9"/>
      <c r="C124" s="25"/>
      <c r="N124" s="19"/>
      <c r="O124" s="3"/>
    </row>
    <row r="125" spans="1:15" ht="16.5" x14ac:dyDescent="0.3">
      <c r="A125" s="18"/>
      <c r="B125" s="9"/>
      <c r="C125" s="25"/>
      <c r="N125" s="19"/>
      <c r="O125" s="3"/>
    </row>
    <row r="126" spans="1:15" ht="16.5" x14ac:dyDescent="0.3">
      <c r="A126" s="18"/>
      <c r="B126" s="9"/>
      <c r="C126" s="25"/>
      <c r="N126" s="19"/>
      <c r="O126" s="3"/>
    </row>
    <row r="127" spans="1:15" ht="16.5" x14ac:dyDescent="0.3">
      <c r="A127" s="18"/>
      <c r="B127" s="9"/>
      <c r="C127" s="25"/>
      <c r="N127" s="19"/>
      <c r="O127" s="3"/>
    </row>
    <row r="128" spans="1:15" ht="16.5" x14ac:dyDescent="0.3">
      <c r="A128" s="18"/>
      <c r="B128" s="9"/>
      <c r="C128" s="25"/>
      <c r="N128" s="19"/>
      <c r="O128" s="3"/>
    </row>
    <row r="129" spans="1:15" ht="16.5" x14ac:dyDescent="0.3">
      <c r="A129" s="18"/>
      <c r="B129" s="9"/>
      <c r="C129" s="25"/>
      <c r="N129" s="19"/>
      <c r="O129" s="3"/>
    </row>
    <row r="130" spans="1:15" ht="16.5" x14ac:dyDescent="0.3">
      <c r="A130" s="18"/>
      <c r="B130" s="9"/>
      <c r="C130" s="25"/>
      <c r="N130" s="19"/>
      <c r="O130" s="3"/>
    </row>
    <row r="131" spans="1:15" ht="16.5" x14ac:dyDescent="0.3">
      <c r="A131" s="18"/>
      <c r="B131" s="9"/>
      <c r="C131" s="25"/>
      <c r="N131" s="19"/>
      <c r="O131" s="3"/>
    </row>
    <row r="132" spans="1:15" ht="16.5" x14ac:dyDescent="0.3">
      <c r="A132" s="18"/>
      <c r="B132" s="9"/>
      <c r="C132" s="25"/>
      <c r="N132" s="19"/>
      <c r="O132" s="3"/>
    </row>
    <row r="133" spans="1:15" ht="16.5" x14ac:dyDescent="0.3">
      <c r="A133" s="18"/>
      <c r="B133" s="9"/>
      <c r="C133" s="25"/>
      <c r="N133" s="19"/>
      <c r="O133" s="3"/>
    </row>
    <row r="134" spans="1:15" ht="16.5" x14ac:dyDescent="0.3">
      <c r="A134" s="18"/>
      <c r="B134" s="9"/>
      <c r="C134" s="25"/>
      <c r="N134" s="19"/>
      <c r="O134" s="3"/>
    </row>
    <row r="135" spans="1:15" x14ac:dyDescent="0.25">
      <c r="A135" s="21"/>
      <c r="B135" s="9"/>
      <c r="C135" s="25"/>
      <c r="N135" s="23"/>
    </row>
    <row r="136" spans="1:15" x14ac:dyDescent="0.25">
      <c r="B136" s="9"/>
      <c r="C136" s="25"/>
    </row>
    <row r="137" spans="1:15" x14ac:dyDescent="0.25">
      <c r="B137" s="9"/>
      <c r="C137" s="25"/>
    </row>
    <row r="139" spans="1:15" x14ac:dyDescent="0.25">
      <c r="N139" s="24"/>
    </row>
  </sheetData>
  <mergeCells count="1">
    <mergeCell ref="A101:D101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ADACD-2D53-4CEF-ACA1-2F19FAD1A972}">
  <dimension ref="A1:Q107"/>
  <sheetViews>
    <sheetView zoomScale="145" zoomScaleNormal="145" workbookViewId="0">
      <selection activeCell="K67" sqref="K67"/>
    </sheetView>
  </sheetViews>
  <sheetFormatPr defaultRowHeight="15" x14ac:dyDescent="0.25"/>
  <cols>
    <col min="1" max="1" width="4" style="10" customWidth="1"/>
    <col min="2" max="2" width="5.140625" style="10" customWidth="1"/>
    <col min="3" max="3" width="5.140625" style="26" customWidth="1"/>
    <col min="4" max="6" width="6.140625" style="10" customWidth="1"/>
    <col min="7" max="7" width="6.140625" style="13" customWidth="1"/>
    <col min="8" max="8" width="6" customWidth="1"/>
    <col min="9" max="9" width="7.140625" customWidth="1"/>
    <col min="10" max="10" width="15.28515625" customWidth="1"/>
    <col min="11" max="11" width="14.28515625" customWidth="1"/>
    <col min="12" max="12" width="7.7109375" customWidth="1"/>
    <col min="13" max="13" width="12" customWidth="1"/>
    <col min="14" max="14" width="9.28515625" customWidth="1"/>
    <col min="15" max="15" width="9.7109375" bestFit="1" customWidth="1"/>
    <col min="17" max="17" width="9.140625" style="2"/>
    <col min="18" max="18" width="16.140625" customWidth="1"/>
  </cols>
  <sheetData>
    <row r="1" spans="1:15" ht="51.75" customHeight="1" x14ac:dyDescent="0.25">
      <c r="A1" s="15" t="s">
        <v>1</v>
      </c>
      <c r="B1" s="15" t="s">
        <v>0</v>
      </c>
      <c r="C1" s="14" t="s">
        <v>2</v>
      </c>
      <c r="D1" s="14" t="s">
        <v>13</v>
      </c>
      <c r="E1" s="14" t="s">
        <v>37</v>
      </c>
      <c r="F1" s="14" t="s">
        <v>38</v>
      </c>
      <c r="G1" s="14" t="s">
        <v>21</v>
      </c>
      <c r="H1" s="14" t="s">
        <v>11</v>
      </c>
      <c r="I1" s="15" t="s">
        <v>40</v>
      </c>
      <c r="J1" s="60" t="s">
        <v>41</v>
      </c>
      <c r="K1" s="61" t="s">
        <v>42</v>
      </c>
      <c r="L1" s="38" t="s">
        <v>43</v>
      </c>
      <c r="M1" s="38" t="s">
        <v>44</v>
      </c>
      <c r="N1" s="38" t="s">
        <v>16</v>
      </c>
      <c r="O1" s="5"/>
    </row>
    <row r="2" spans="1:15" ht="16.5" x14ac:dyDescent="0.3">
      <c r="A2" s="17">
        <v>1</v>
      </c>
      <c r="B2" s="4">
        <v>203</v>
      </c>
      <c r="C2" s="4">
        <v>2</v>
      </c>
      <c r="D2" s="4" t="s">
        <v>20</v>
      </c>
      <c r="E2" s="47">
        <v>462</v>
      </c>
      <c r="F2" s="47">
        <v>0</v>
      </c>
      <c r="G2" s="4">
        <f>E2+F2</f>
        <v>462</v>
      </c>
      <c r="H2" s="4">
        <f>G2*1.1</f>
        <v>508.20000000000005</v>
      </c>
      <c r="I2" s="17">
        <v>21000</v>
      </c>
      <c r="J2" s="62">
        <f>G2*I2</f>
        <v>9702000</v>
      </c>
      <c r="K2" s="63">
        <f>J2*1.05</f>
        <v>10187100</v>
      </c>
      <c r="L2" s="64">
        <f>MROUND((K2*0.025/12),500)</f>
        <v>21000</v>
      </c>
      <c r="M2" s="65">
        <f>H2*3000</f>
        <v>1524600.0000000002</v>
      </c>
      <c r="N2" s="56" t="s">
        <v>15</v>
      </c>
      <c r="O2" s="40">
        <f>J2/H2</f>
        <v>19090.909090909088</v>
      </c>
    </row>
    <row r="3" spans="1:15" ht="16.5" x14ac:dyDescent="0.3">
      <c r="A3" s="17">
        <v>2</v>
      </c>
      <c r="B3" s="4">
        <v>204</v>
      </c>
      <c r="C3" s="4">
        <v>2</v>
      </c>
      <c r="D3" s="4" t="s">
        <v>14</v>
      </c>
      <c r="E3" s="48">
        <v>687</v>
      </c>
      <c r="F3" s="48">
        <v>19</v>
      </c>
      <c r="G3" s="4">
        <v>705</v>
      </c>
      <c r="H3" s="4">
        <f t="shared" ref="H3:H34" si="0">G3*1.1</f>
        <v>775.50000000000011</v>
      </c>
      <c r="I3" s="17">
        <v>21000</v>
      </c>
      <c r="J3" s="62">
        <f t="shared" ref="J3:J34" si="1">G3*I3</f>
        <v>14805000</v>
      </c>
      <c r="K3" s="63">
        <f t="shared" ref="K3:K34" si="2">J3*1.05</f>
        <v>15545250</v>
      </c>
      <c r="L3" s="64">
        <f t="shared" ref="L3:L34" si="3">MROUND((K3*0.025/12),500)</f>
        <v>32500</v>
      </c>
      <c r="M3" s="65">
        <f t="shared" ref="M3:M34" si="4">H3*3000</f>
        <v>2326500.0000000005</v>
      </c>
      <c r="N3" s="56" t="s">
        <v>15</v>
      </c>
      <c r="O3" s="40"/>
    </row>
    <row r="4" spans="1:15" ht="16.5" x14ac:dyDescent="0.3">
      <c r="A4" s="17">
        <v>3</v>
      </c>
      <c r="B4" s="4">
        <v>205</v>
      </c>
      <c r="C4" s="4">
        <v>2</v>
      </c>
      <c r="D4" s="4" t="s">
        <v>14</v>
      </c>
      <c r="E4" s="48">
        <v>657</v>
      </c>
      <c r="F4" s="48">
        <v>0</v>
      </c>
      <c r="G4" s="4">
        <f t="shared" ref="G4:G33" si="5">E4+F4</f>
        <v>657</v>
      </c>
      <c r="H4" s="4">
        <f t="shared" si="0"/>
        <v>722.7</v>
      </c>
      <c r="I4" s="17">
        <v>21000</v>
      </c>
      <c r="J4" s="62">
        <f t="shared" si="1"/>
        <v>13797000</v>
      </c>
      <c r="K4" s="63">
        <f t="shared" si="2"/>
        <v>14486850</v>
      </c>
      <c r="L4" s="64">
        <f t="shared" si="3"/>
        <v>30000</v>
      </c>
      <c r="M4" s="65">
        <f t="shared" si="4"/>
        <v>2168100</v>
      </c>
      <c r="N4" s="56" t="s">
        <v>15</v>
      </c>
      <c r="O4" s="40"/>
    </row>
    <row r="5" spans="1:15" ht="16.5" x14ac:dyDescent="0.3">
      <c r="A5" s="17">
        <v>4</v>
      </c>
      <c r="B5" s="4">
        <v>303</v>
      </c>
      <c r="C5" s="4">
        <v>3</v>
      </c>
      <c r="D5" s="4" t="s">
        <v>20</v>
      </c>
      <c r="E5" s="48">
        <v>462</v>
      </c>
      <c r="F5" s="48">
        <v>0</v>
      </c>
      <c r="G5" s="4">
        <f t="shared" si="5"/>
        <v>462</v>
      </c>
      <c r="H5" s="4">
        <f t="shared" si="0"/>
        <v>508.20000000000005</v>
      </c>
      <c r="I5" s="17">
        <v>21000</v>
      </c>
      <c r="J5" s="62">
        <f t="shared" si="1"/>
        <v>9702000</v>
      </c>
      <c r="K5" s="63">
        <f t="shared" si="2"/>
        <v>10187100</v>
      </c>
      <c r="L5" s="64">
        <f t="shared" si="3"/>
        <v>21000</v>
      </c>
      <c r="M5" s="65">
        <f t="shared" si="4"/>
        <v>1524600.0000000002</v>
      </c>
      <c r="N5" s="56" t="s">
        <v>15</v>
      </c>
      <c r="O5" s="40"/>
    </row>
    <row r="6" spans="1:15" ht="16.5" x14ac:dyDescent="0.3">
      <c r="A6" s="17">
        <v>5</v>
      </c>
      <c r="B6" s="4">
        <v>305</v>
      </c>
      <c r="C6" s="4">
        <v>3</v>
      </c>
      <c r="D6" s="4" t="s">
        <v>14</v>
      </c>
      <c r="E6" s="48">
        <v>657</v>
      </c>
      <c r="F6" s="48">
        <v>0</v>
      </c>
      <c r="G6" s="4">
        <f t="shared" si="5"/>
        <v>657</v>
      </c>
      <c r="H6" s="4">
        <f t="shared" si="0"/>
        <v>722.7</v>
      </c>
      <c r="I6" s="17">
        <v>21000</v>
      </c>
      <c r="J6" s="62">
        <f t="shared" si="1"/>
        <v>13797000</v>
      </c>
      <c r="K6" s="63">
        <f t="shared" si="2"/>
        <v>14486850</v>
      </c>
      <c r="L6" s="64">
        <f t="shared" si="3"/>
        <v>30000</v>
      </c>
      <c r="M6" s="65">
        <f t="shared" si="4"/>
        <v>2168100</v>
      </c>
      <c r="N6" s="56" t="s">
        <v>15</v>
      </c>
      <c r="O6" s="40"/>
    </row>
    <row r="7" spans="1:15" ht="16.5" x14ac:dyDescent="0.3">
      <c r="A7" s="17">
        <v>6</v>
      </c>
      <c r="B7" s="4">
        <v>403</v>
      </c>
      <c r="C7" s="4">
        <v>4</v>
      </c>
      <c r="D7" s="4" t="s">
        <v>20</v>
      </c>
      <c r="E7" s="48">
        <v>462</v>
      </c>
      <c r="F7" s="48">
        <v>0</v>
      </c>
      <c r="G7" s="4">
        <f t="shared" si="5"/>
        <v>462</v>
      </c>
      <c r="H7" s="4">
        <f t="shared" si="0"/>
        <v>508.20000000000005</v>
      </c>
      <c r="I7" s="17">
        <v>21060</v>
      </c>
      <c r="J7" s="62">
        <f t="shared" si="1"/>
        <v>9729720</v>
      </c>
      <c r="K7" s="63">
        <f t="shared" si="2"/>
        <v>10216206</v>
      </c>
      <c r="L7" s="64">
        <f t="shared" si="3"/>
        <v>21500</v>
      </c>
      <c r="M7" s="65">
        <f t="shared" si="4"/>
        <v>1524600.0000000002</v>
      </c>
      <c r="N7" s="56" t="s">
        <v>15</v>
      </c>
      <c r="O7" s="40"/>
    </row>
    <row r="8" spans="1:15" ht="16.5" x14ac:dyDescent="0.3">
      <c r="A8" s="17">
        <v>7</v>
      </c>
      <c r="B8" s="4">
        <v>405</v>
      </c>
      <c r="C8" s="4">
        <v>4</v>
      </c>
      <c r="D8" s="4" t="s">
        <v>14</v>
      </c>
      <c r="E8" s="48">
        <v>657</v>
      </c>
      <c r="F8" s="48">
        <v>0</v>
      </c>
      <c r="G8" s="4">
        <f t="shared" si="5"/>
        <v>657</v>
      </c>
      <c r="H8" s="4">
        <f t="shared" si="0"/>
        <v>722.7</v>
      </c>
      <c r="I8" s="17">
        <v>21060</v>
      </c>
      <c r="J8" s="62">
        <f t="shared" si="1"/>
        <v>13836420</v>
      </c>
      <c r="K8" s="63">
        <f t="shared" si="2"/>
        <v>14528241</v>
      </c>
      <c r="L8" s="64">
        <f t="shared" si="3"/>
        <v>30500</v>
      </c>
      <c r="M8" s="65">
        <f t="shared" si="4"/>
        <v>2168100</v>
      </c>
      <c r="N8" s="56" t="s">
        <v>15</v>
      </c>
      <c r="O8" s="40"/>
    </row>
    <row r="9" spans="1:15" ht="14.25" customHeight="1" x14ac:dyDescent="0.3">
      <c r="A9" s="17">
        <v>8</v>
      </c>
      <c r="B9" s="4">
        <v>503</v>
      </c>
      <c r="C9" s="4">
        <v>5</v>
      </c>
      <c r="D9" s="4" t="s">
        <v>20</v>
      </c>
      <c r="E9" s="48">
        <v>462</v>
      </c>
      <c r="F9" s="48">
        <v>0</v>
      </c>
      <c r="G9" s="4">
        <f t="shared" si="5"/>
        <v>462</v>
      </c>
      <c r="H9" s="4">
        <f t="shared" si="0"/>
        <v>508.20000000000005</v>
      </c>
      <c r="I9" s="17">
        <v>21120</v>
      </c>
      <c r="J9" s="62">
        <f t="shared" si="1"/>
        <v>9757440</v>
      </c>
      <c r="K9" s="63">
        <f t="shared" si="2"/>
        <v>10245312</v>
      </c>
      <c r="L9" s="64">
        <f t="shared" si="3"/>
        <v>21500</v>
      </c>
      <c r="M9" s="65">
        <f t="shared" si="4"/>
        <v>1524600.0000000002</v>
      </c>
      <c r="N9" s="56" t="s">
        <v>15</v>
      </c>
      <c r="O9" s="3"/>
    </row>
    <row r="10" spans="1:15" ht="16.5" x14ac:dyDescent="0.3">
      <c r="A10" s="17">
        <v>9</v>
      </c>
      <c r="B10" s="4">
        <v>505</v>
      </c>
      <c r="C10" s="4">
        <v>5</v>
      </c>
      <c r="D10" s="4" t="s">
        <v>14</v>
      </c>
      <c r="E10" s="48">
        <v>657</v>
      </c>
      <c r="F10" s="48">
        <v>0</v>
      </c>
      <c r="G10" s="4">
        <f t="shared" si="5"/>
        <v>657</v>
      </c>
      <c r="H10" s="4">
        <f t="shared" si="0"/>
        <v>722.7</v>
      </c>
      <c r="I10" s="17">
        <v>21120</v>
      </c>
      <c r="J10" s="62">
        <f t="shared" si="1"/>
        <v>13875840</v>
      </c>
      <c r="K10" s="63">
        <f t="shared" si="2"/>
        <v>14569632</v>
      </c>
      <c r="L10" s="64">
        <f t="shared" si="3"/>
        <v>30500</v>
      </c>
      <c r="M10" s="65">
        <f t="shared" si="4"/>
        <v>2168100</v>
      </c>
      <c r="N10" s="56" t="s">
        <v>15</v>
      </c>
      <c r="O10" s="3"/>
    </row>
    <row r="11" spans="1:15" ht="16.5" x14ac:dyDescent="0.3">
      <c r="A11" s="17">
        <v>10</v>
      </c>
      <c r="B11" s="4">
        <v>603</v>
      </c>
      <c r="C11" s="4">
        <v>6</v>
      </c>
      <c r="D11" s="48" t="s">
        <v>20</v>
      </c>
      <c r="E11" s="48">
        <v>462</v>
      </c>
      <c r="F11" s="48">
        <v>0</v>
      </c>
      <c r="G11" s="4">
        <f t="shared" si="5"/>
        <v>462</v>
      </c>
      <c r="H11" s="4">
        <f t="shared" si="0"/>
        <v>508.20000000000005</v>
      </c>
      <c r="I11" s="17">
        <v>21180</v>
      </c>
      <c r="J11" s="62">
        <f t="shared" si="1"/>
        <v>9785160</v>
      </c>
      <c r="K11" s="63">
        <f t="shared" si="2"/>
        <v>10274418</v>
      </c>
      <c r="L11" s="64">
        <f t="shared" si="3"/>
        <v>21500</v>
      </c>
      <c r="M11" s="65">
        <f t="shared" si="4"/>
        <v>1524600.0000000002</v>
      </c>
      <c r="N11" s="56" t="s">
        <v>15</v>
      </c>
      <c r="O11" s="3"/>
    </row>
    <row r="12" spans="1:15" ht="16.5" x14ac:dyDescent="0.3">
      <c r="A12" s="17">
        <v>11</v>
      </c>
      <c r="B12" s="4">
        <v>605</v>
      </c>
      <c r="C12" s="4">
        <v>6</v>
      </c>
      <c r="D12" s="48" t="s">
        <v>14</v>
      </c>
      <c r="E12" s="48">
        <v>657</v>
      </c>
      <c r="F12" s="48">
        <v>0</v>
      </c>
      <c r="G12" s="4">
        <f t="shared" si="5"/>
        <v>657</v>
      </c>
      <c r="H12" s="4">
        <f t="shared" si="0"/>
        <v>722.7</v>
      </c>
      <c r="I12" s="17">
        <v>21180</v>
      </c>
      <c r="J12" s="62">
        <f t="shared" si="1"/>
        <v>13915260</v>
      </c>
      <c r="K12" s="63">
        <f t="shared" si="2"/>
        <v>14611023</v>
      </c>
      <c r="L12" s="64">
        <f t="shared" si="3"/>
        <v>30500</v>
      </c>
      <c r="M12" s="65">
        <f t="shared" si="4"/>
        <v>2168100</v>
      </c>
      <c r="N12" s="56" t="s">
        <v>15</v>
      </c>
      <c r="O12" s="3"/>
    </row>
    <row r="13" spans="1:15" ht="16.5" x14ac:dyDescent="0.3">
      <c r="A13" s="17">
        <v>12</v>
      </c>
      <c r="B13" s="4">
        <v>703</v>
      </c>
      <c r="C13" s="4">
        <v>7</v>
      </c>
      <c r="D13" s="48" t="s">
        <v>20</v>
      </c>
      <c r="E13" s="48">
        <v>462</v>
      </c>
      <c r="F13" s="48">
        <v>0</v>
      </c>
      <c r="G13" s="4">
        <f t="shared" si="5"/>
        <v>462</v>
      </c>
      <c r="H13" s="4">
        <f t="shared" si="0"/>
        <v>508.20000000000005</v>
      </c>
      <c r="I13" s="17">
        <v>21240</v>
      </c>
      <c r="J13" s="62">
        <f t="shared" si="1"/>
        <v>9812880</v>
      </c>
      <c r="K13" s="63">
        <f t="shared" si="2"/>
        <v>10303524</v>
      </c>
      <c r="L13" s="64">
        <f t="shared" si="3"/>
        <v>21500</v>
      </c>
      <c r="M13" s="65">
        <f t="shared" si="4"/>
        <v>1524600.0000000002</v>
      </c>
      <c r="N13" s="56" t="s">
        <v>15</v>
      </c>
      <c r="O13" s="3"/>
    </row>
    <row r="14" spans="1:15" ht="16.5" x14ac:dyDescent="0.3">
      <c r="A14" s="17">
        <v>13</v>
      </c>
      <c r="B14" s="4">
        <v>705</v>
      </c>
      <c r="C14" s="4">
        <v>7</v>
      </c>
      <c r="D14" s="48" t="s">
        <v>14</v>
      </c>
      <c r="E14" s="48">
        <v>657</v>
      </c>
      <c r="F14" s="48">
        <v>0</v>
      </c>
      <c r="G14" s="4">
        <f t="shared" si="5"/>
        <v>657</v>
      </c>
      <c r="H14" s="4">
        <f t="shared" si="0"/>
        <v>722.7</v>
      </c>
      <c r="I14" s="17">
        <v>21240</v>
      </c>
      <c r="J14" s="62">
        <f t="shared" si="1"/>
        <v>13954680</v>
      </c>
      <c r="K14" s="63">
        <f t="shared" si="2"/>
        <v>14652414</v>
      </c>
      <c r="L14" s="64">
        <f t="shared" si="3"/>
        <v>30500</v>
      </c>
      <c r="M14" s="65">
        <f t="shared" si="4"/>
        <v>2168100</v>
      </c>
      <c r="N14" s="56" t="s">
        <v>15</v>
      </c>
      <c r="O14" s="3"/>
    </row>
    <row r="15" spans="1:15" ht="16.5" x14ac:dyDescent="0.3">
      <c r="A15" s="17">
        <v>14</v>
      </c>
      <c r="B15" s="4">
        <v>805</v>
      </c>
      <c r="C15" s="4">
        <v>8</v>
      </c>
      <c r="D15" s="48" t="s">
        <v>14</v>
      </c>
      <c r="E15" s="48">
        <v>657</v>
      </c>
      <c r="F15" s="48">
        <v>0</v>
      </c>
      <c r="G15" s="4">
        <f t="shared" si="5"/>
        <v>657</v>
      </c>
      <c r="H15" s="4">
        <f t="shared" si="0"/>
        <v>722.7</v>
      </c>
      <c r="I15" s="17">
        <v>21300</v>
      </c>
      <c r="J15" s="62">
        <f t="shared" si="1"/>
        <v>13994100</v>
      </c>
      <c r="K15" s="63">
        <f t="shared" si="2"/>
        <v>14693805</v>
      </c>
      <c r="L15" s="64">
        <f t="shared" si="3"/>
        <v>30500</v>
      </c>
      <c r="M15" s="65">
        <f t="shared" si="4"/>
        <v>2168100</v>
      </c>
      <c r="N15" s="56" t="s">
        <v>15</v>
      </c>
      <c r="O15" s="3"/>
    </row>
    <row r="16" spans="1:15" ht="16.5" x14ac:dyDescent="0.3">
      <c r="A16" s="17">
        <v>15</v>
      </c>
      <c r="B16" s="4">
        <v>903</v>
      </c>
      <c r="C16" s="4">
        <v>9</v>
      </c>
      <c r="D16" s="48" t="s">
        <v>20</v>
      </c>
      <c r="E16" s="48">
        <v>462</v>
      </c>
      <c r="F16" s="48">
        <v>0</v>
      </c>
      <c r="G16" s="4">
        <f t="shared" si="5"/>
        <v>462</v>
      </c>
      <c r="H16" s="4">
        <f t="shared" si="0"/>
        <v>508.20000000000005</v>
      </c>
      <c r="I16" s="17">
        <v>21360</v>
      </c>
      <c r="J16" s="62">
        <f t="shared" si="1"/>
        <v>9868320</v>
      </c>
      <c r="K16" s="63">
        <f t="shared" si="2"/>
        <v>10361736</v>
      </c>
      <c r="L16" s="64">
        <f t="shared" si="3"/>
        <v>21500</v>
      </c>
      <c r="M16" s="65">
        <f t="shared" si="4"/>
        <v>1524600.0000000002</v>
      </c>
      <c r="N16" s="56" t="s">
        <v>15</v>
      </c>
      <c r="O16" s="3"/>
    </row>
    <row r="17" spans="1:15" ht="16.5" x14ac:dyDescent="0.3">
      <c r="A17" s="17">
        <v>16</v>
      </c>
      <c r="B17" s="4">
        <v>905</v>
      </c>
      <c r="C17" s="4">
        <v>9</v>
      </c>
      <c r="D17" s="48" t="s">
        <v>14</v>
      </c>
      <c r="E17" s="48">
        <v>657</v>
      </c>
      <c r="F17" s="48">
        <v>0</v>
      </c>
      <c r="G17" s="4">
        <f t="shared" si="5"/>
        <v>657</v>
      </c>
      <c r="H17" s="4">
        <f t="shared" si="0"/>
        <v>722.7</v>
      </c>
      <c r="I17" s="17">
        <v>21360</v>
      </c>
      <c r="J17" s="62">
        <f t="shared" si="1"/>
        <v>14033520</v>
      </c>
      <c r="K17" s="63">
        <f t="shared" si="2"/>
        <v>14735196</v>
      </c>
      <c r="L17" s="64">
        <f t="shared" si="3"/>
        <v>30500</v>
      </c>
      <c r="M17" s="65">
        <f t="shared" si="4"/>
        <v>2168100</v>
      </c>
      <c r="N17" s="56" t="s">
        <v>15</v>
      </c>
      <c r="O17" s="3"/>
    </row>
    <row r="18" spans="1:15" ht="16.5" x14ac:dyDescent="0.3">
      <c r="A18" s="17">
        <v>17</v>
      </c>
      <c r="B18" s="4">
        <v>1003</v>
      </c>
      <c r="C18" s="4">
        <v>10</v>
      </c>
      <c r="D18" s="48" t="s">
        <v>20</v>
      </c>
      <c r="E18" s="48">
        <v>462</v>
      </c>
      <c r="F18" s="48">
        <v>0</v>
      </c>
      <c r="G18" s="4">
        <f t="shared" si="5"/>
        <v>462</v>
      </c>
      <c r="H18" s="4">
        <f t="shared" si="0"/>
        <v>508.20000000000005</v>
      </c>
      <c r="I18" s="17">
        <v>21420</v>
      </c>
      <c r="J18" s="62">
        <f t="shared" si="1"/>
        <v>9896040</v>
      </c>
      <c r="K18" s="63">
        <f t="shared" si="2"/>
        <v>10390842</v>
      </c>
      <c r="L18" s="64">
        <f t="shared" si="3"/>
        <v>21500</v>
      </c>
      <c r="M18" s="65">
        <f t="shared" si="4"/>
        <v>1524600.0000000002</v>
      </c>
      <c r="N18" s="56" t="s">
        <v>15</v>
      </c>
      <c r="O18" s="3"/>
    </row>
    <row r="19" spans="1:15" ht="16.5" x14ac:dyDescent="0.3">
      <c r="A19" s="17">
        <v>18</v>
      </c>
      <c r="B19" s="4">
        <v>1005</v>
      </c>
      <c r="C19" s="4">
        <v>10</v>
      </c>
      <c r="D19" s="48" t="s">
        <v>14</v>
      </c>
      <c r="E19" s="48">
        <v>657</v>
      </c>
      <c r="F19" s="48">
        <v>0</v>
      </c>
      <c r="G19" s="4">
        <f t="shared" si="5"/>
        <v>657</v>
      </c>
      <c r="H19" s="4">
        <f t="shared" si="0"/>
        <v>722.7</v>
      </c>
      <c r="I19" s="17">
        <v>21420</v>
      </c>
      <c r="J19" s="62">
        <f t="shared" si="1"/>
        <v>14072940</v>
      </c>
      <c r="K19" s="63">
        <f t="shared" si="2"/>
        <v>14776587</v>
      </c>
      <c r="L19" s="64">
        <f t="shared" si="3"/>
        <v>31000</v>
      </c>
      <c r="M19" s="65">
        <f t="shared" si="4"/>
        <v>2168100</v>
      </c>
      <c r="N19" s="56" t="s">
        <v>15</v>
      </c>
      <c r="O19" s="3"/>
    </row>
    <row r="20" spans="1:15" ht="16.5" x14ac:dyDescent="0.3">
      <c r="A20" s="17">
        <v>19</v>
      </c>
      <c r="B20" s="4">
        <v>1103</v>
      </c>
      <c r="C20" s="4">
        <v>11</v>
      </c>
      <c r="D20" s="48" t="s">
        <v>20</v>
      </c>
      <c r="E20" s="48">
        <v>462</v>
      </c>
      <c r="F20" s="48">
        <v>0</v>
      </c>
      <c r="G20" s="4">
        <f t="shared" si="5"/>
        <v>462</v>
      </c>
      <c r="H20" s="4">
        <f t="shared" si="0"/>
        <v>508.20000000000005</v>
      </c>
      <c r="I20" s="17">
        <v>21480</v>
      </c>
      <c r="J20" s="62">
        <f t="shared" si="1"/>
        <v>9923760</v>
      </c>
      <c r="K20" s="63">
        <f t="shared" si="2"/>
        <v>10419948</v>
      </c>
      <c r="L20" s="64">
        <f t="shared" si="3"/>
        <v>21500</v>
      </c>
      <c r="M20" s="65">
        <f t="shared" si="4"/>
        <v>1524600.0000000002</v>
      </c>
      <c r="N20" s="56" t="s">
        <v>15</v>
      </c>
      <c r="O20" s="3"/>
    </row>
    <row r="21" spans="1:15" ht="16.5" x14ac:dyDescent="0.3">
      <c r="A21" s="17">
        <v>20</v>
      </c>
      <c r="B21" s="4">
        <v>1105</v>
      </c>
      <c r="C21" s="4">
        <v>11</v>
      </c>
      <c r="D21" s="48" t="s">
        <v>14</v>
      </c>
      <c r="E21" s="48">
        <v>657</v>
      </c>
      <c r="F21" s="48">
        <v>0</v>
      </c>
      <c r="G21" s="4">
        <f t="shared" si="5"/>
        <v>657</v>
      </c>
      <c r="H21" s="4">
        <f t="shared" si="0"/>
        <v>722.7</v>
      </c>
      <c r="I21" s="17">
        <v>21480</v>
      </c>
      <c r="J21" s="62">
        <f t="shared" si="1"/>
        <v>14112360</v>
      </c>
      <c r="K21" s="63">
        <f t="shared" si="2"/>
        <v>14817978</v>
      </c>
      <c r="L21" s="64">
        <f t="shared" si="3"/>
        <v>31000</v>
      </c>
      <c r="M21" s="65">
        <f t="shared" si="4"/>
        <v>2168100</v>
      </c>
      <c r="N21" s="56" t="s">
        <v>15</v>
      </c>
      <c r="O21" s="3"/>
    </row>
    <row r="22" spans="1:15" ht="16.5" x14ac:dyDescent="0.3">
      <c r="A22" s="17">
        <v>21</v>
      </c>
      <c r="B22" s="4">
        <v>1203</v>
      </c>
      <c r="C22" s="4">
        <v>12</v>
      </c>
      <c r="D22" s="48" t="s">
        <v>20</v>
      </c>
      <c r="E22" s="48">
        <v>462</v>
      </c>
      <c r="F22" s="48">
        <v>0</v>
      </c>
      <c r="G22" s="4">
        <f t="shared" si="5"/>
        <v>462</v>
      </c>
      <c r="H22" s="4">
        <f t="shared" si="0"/>
        <v>508.20000000000005</v>
      </c>
      <c r="I22" s="17">
        <v>21540</v>
      </c>
      <c r="J22" s="62">
        <f t="shared" si="1"/>
        <v>9951480</v>
      </c>
      <c r="K22" s="63">
        <f t="shared" si="2"/>
        <v>10449054</v>
      </c>
      <c r="L22" s="64">
        <f t="shared" si="3"/>
        <v>22000</v>
      </c>
      <c r="M22" s="65">
        <f t="shared" si="4"/>
        <v>1524600.0000000002</v>
      </c>
      <c r="N22" s="56" t="s">
        <v>15</v>
      </c>
      <c r="O22" s="3"/>
    </row>
    <row r="23" spans="1:15" ht="16.5" x14ac:dyDescent="0.3">
      <c r="A23" s="17">
        <v>22</v>
      </c>
      <c r="B23" s="4">
        <v>1205</v>
      </c>
      <c r="C23" s="4">
        <v>12</v>
      </c>
      <c r="D23" s="48" t="s">
        <v>14</v>
      </c>
      <c r="E23" s="48">
        <v>657</v>
      </c>
      <c r="F23" s="48">
        <v>0</v>
      </c>
      <c r="G23" s="4">
        <f t="shared" si="5"/>
        <v>657</v>
      </c>
      <c r="H23" s="4">
        <f t="shared" si="0"/>
        <v>722.7</v>
      </c>
      <c r="I23" s="17">
        <v>21540</v>
      </c>
      <c r="J23" s="62">
        <f t="shared" si="1"/>
        <v>14151780</v>
      </c>
      <c r="K23" s="63">
        <f t="shared" si="2"/>
        <v>14859369</v>
      </c>
      <c r="L23" s="64">
        <f t="shared" si="3"/>
        <v>31000</v>
      </c>
      <c r="M23" s="65">
        <f t="shared" si="4"/>
        <v>2168100</v>
      </c>
      <c r="N23" s="56" t="s">
        <v>15</v>
      </c>
      <c r="O23" s="3"/>
    </row>
    <row r="24" spans="1:15" ht="16.5" x14ac:dyDescent="0.3">
      <c r="A24" s="17">
        <v>23</v>
      </c>
      <c r="B24" s="4">
        <v>1303</v>
      </c>
      <c r="C24" s="4">
        <v>13</v>
      </c>
      <c r="D24" s="48" t="s">
        <v>20</v>
      </c>
      <c r="E24" s="48">
        <v>462</v>
      </c>
      <c r="F24" s="48">
        <v>0</v>
      </c>
      <c r="G24" s="4">
        <f t="shared" si="5"/>
        <v>462</v>
      </c>
      <c r="H24" s="4">
        <f t="shared" si="0"/>
        <v>508.20000000000005</v>
      </c>
      <c r="I24" s="17">
        <v>21600</v>
      </c>
      <c r="J24" s="62">
        <f t="shared" si="1"/>
        <v>9979200</v>
      </c>
      <c r="K24" s="63">
        <f t="shared" si="2"/>
        <v>10478160</v>
      </c>
      <c r="L24" s="64">
        <f t="shared" si="3"/>
        <v>22000</v>
      </c>
      <c r="M24" s="65">
        <f t="shared" si="4"/>
        <v>1524600.0000000002</v>
      </c>
      <c r="N24" s="56" t="s">
        <v>15</v>
      </c>
      <c r="O24" s="3"/>
    </row>
    <row r="25" spans="1:15" ht="16.5" x14ac:dyDescent="0.3">
      <c r="A25" s="17">
        <v>24</v>
      </c>
      <c r="B25" s="4">
        <v>1305</v>
      </c>
      <c r="C25" s="4">
        <v>13</v>
      </c>
      <c r="D25" s="48" t="s">
        <v>14</v>
      </c>
      <c r="E25" s="48">
        <v>657</v>
      </c>
      <c r="F25" s="48">
        <v>0</v>
      </c>
      <c r="G25" s="4">
        <f t="shared" si="5"/>
        <v>657</v>
      </c>
      <c r="H25" s="4">
        <f t="shared" si="0"/>
        <v>722.7</v>
      </c>
      <c r="I25" s="17">
        <v>21600</v>
      </c>
      <c r="J25" s="62">
        <f t="shared" si="1"/>
        <v>14191200</v>
      </c>
      <c r="K25" s="63">
        <f t="shared" si="2"/>
        <v>14900760</v>
      </c>
      <c r="L25" s="64">
        <f t="shared" si="3"/>
        <v>31000</v>
      </c>
      <c r="M25" s="65">
        <f t="shared" si="4"/>
        <v>2168100</v>
      </c>
      <c r="N25" s="56" t="s">
        <v>15</v>
      </c>
      <c r="O25" s="3"/>
    </row>
    <row r="26" spans="1:15" ht="16.5" x14ac:dyDescent="0.3">
      <c r="A26" s="17">
        <v>25</v>
      </c>
      <c r="B26" s="4">
        <v>1401</v>
      </c>
      <c r="C26" s="4">
        <v>14</v>
      </c>
      <c r="D26" s="47" t="s">
        <v>14</v>
      </c>
      <c r="E26" s="48">
        <v>688</v>
      </c>
      <c r="F26" s="48">
        <v>18</v>
      </c>
      <c r="G26" s="4">
        <v>705</v>
      </c>
      <c r="H26" s="4">
        <f t="shared" si="0"/>
        <v>775.50000000000011</v>
      </c>
      <c r="I26" s="17">
        <v>21660</v>
      </c>
      <c r="J26" s="62">
        <f t="shared" si="1"/>
        <v>15270300</v>
      </c>
      <c r="K26" s="63">
        <f t="shared" si="2"/>
        <v>16033815</v>
      </c>
      <c r="L26" s="64">
        <f t="shared" si="3"/>
        <v>33500</v>
      </c>
      <c r="M26" s="65">
        <f t="shared" si="4"/>
        <v>2326500.0000000005</v>
      </c>
      <c r="N26" s="56" t="s">
        <v>15</v>
      </c>
      <c r="O26" s="3"/>
    </row>
    <row r="27" spans="1:15" ht="16.5" x14ac:dyDescent="0.3">
      <c r="A27" s="17">
        <v>26</v>
      </c>
      <c r="B27" s="4">
        <v>1402</v>
      </c>
      <c r="C27" s="4">
        <v>14</v>
      </c>
      <c r="D27" s="48" t="s">
        <v>14</v>
      </c>
      <c r="E27" s="48">
        <v>688</v>
      </c>
      <c r="F27" s="48">
        <v>18</v>
      </c>
      <c r="G27" s="4">
        <v>705</v>
      </c>
      <c r="H27" s="4">
        <f t="shared" si="0"/>
        <v>775.50000000000011</v>
      </c>
      <c r="I27" s="17">
        <v>21660</v>
      </c>
      <c r="J27" s="62">
        <f t="shared" si="1"/>
        <v>15270300</v>
      </c>
      <c r="K27" s="63">
        <f t="shared" si="2"/>
        <v>16033815</v>
      </c>
      <c r="L27" s="64">
        <f t="shared" si="3"/>
        <v>33500</v>
      </c>
      <c r="M27" s="65">
        <f t="shared" si="4"/>
        <v>2326500.0000000005</v>
      </c>
      <c r="N27" s="56" t="s">
        <v>15</v>
      </c>
      <c r="O27" s="3"/>
    </row>
    <row r="28" spans="1:15" ht="16.5" x14ac:dyDescent="0.3">
      <c r="A28" s="17">
        <v>27</v>
      </c>
      <c r="B28" s="4">
        <v>1403</v>
      </c>
      <c r="C28" s="4">
        <v>14</v>
      </c>
      <c r="D28" s="48" t="s">
        <v>20</v>
      </c>
      <c r="E28" s="48">
        <v>462</v>
      </c>
      <c r="F28" s="48">
        <v>0</v>
      </c>
      <c r="G28" s="4">
        <f t="shared" si="5"/>
        <v>462</v>
      </c>
      <c r="H28" s="4">
        <f t="shared" si="0"/>
        <v>508.20000000000005</v>
      </c>
      <c r="I28" s="17">
        <v>21660</v>
      </c>
      <c r="J28" s="62">
        <f t="shared" si="1"/>
        <v>10006920</v>
      </c>
      <c r="K28" s="63">
        <f t="shared" si="2"/>
        <v>10507266</v>
      </c>
      <c r="L28" s="64">
        <f t="shared" si="3"/>
        <v>22000</v>
      </c>
      <c r="M28" s="65">
        <f t="shared" si="4"/>
        <v>1524600.0000000002</v>
      </c>
      <c r="N28" s="56" t="s">
        <v>15</v>
      </c>
      <c r="O28" s="3"/>
    </row>
    <row r="29" spans="1:15" ht="16.5" x14ac:dyDescent="0.3">
      <c r="A29" s="17">
        <v>28</v>
      </c>
      <c r="B29" s="4">
        <v>1404</v>
      </c>
      <c r="C29" s="4">
        <v>14</v>
      </c>
      <c r="D29" s="48" t="s">
        <v>14</v>
      </c>
      <c r="E29" s="48">
        <v>687</v>
      </c>
      <c r="F29" s="48">
        <v>19</v>
      </c>
      <c r="G29" s="4">
        <v>705</v>
      </c>
      <c r="H29" s="4">
        <f t="shared" si="0"/>
        <v>775.50000000000011</v>
      </c>
      <c r="I29" s="17">
        <v>21660</v>
      </c>
      <c r="J29" s="62">
        <f t="shared" si="1"/>
        <v>15270300</v>
      </c>
      <c r="K29" s="63">
        <f t="shared" si="2"/>
        <v>16033815</v>
      </c>
      <c r="L29" s="64">
        <f t="shared" si="3"/>
        <v>33500</v>
      </c>
      <c r="M29" s="65">
        <f t="shared" si="4"/>
        <v>2326500.0000000005</v>
      </c>
      <c r="N29" s="56" t="s">
        <v>15</v>
      </c>
      <c r="O29" s="3"/>
    </row>
    <row r="30" spans="1:15" ht="16.5" x14ac:dyDescent="0.3">
      <c r="A30" s="17">
        <v>29</v>
      </c>
      <c r="B30" s="4">
        <v>1405</v>
      </c>
      <c r="C30" s="30">
        <v>14</v>
      </c>
      <c r="D30" s="48" t="s">
        <v>14</v>
      </c>
      <c r="E30" s="48">
        <v>657</v>
      </c>
      <c r="F30" s="48">
        <v>0</v>
      </c>
      <c r="G30" s="4">
        <f t="shared" si="5"/>
        <v>657</v>
      </c>
      <c r="H30" s="4">
        <f t="shared" si="0"/>
        <v>722.7</v>
      </c>
      <c r="I30" s="17">
        <v>21660</v>
      </c>
      <c r="J30" s="62">
        <f t="shared" si="1"/>
        <v>14230620</v>
      </c>
      <c r="K30" s="63">
        <f t="shared" si="2"/>
        <v>14942151</v>
      </c>
      <c r="L30" s="64">
        <f t="shared" si="3"/>
        <v>31000</v>
      </c>
      <c r="M30" s="65">
        <f t="shared" si="4"/>
        <v>2168100</v>
      </c>
      <c r="N30" s="56" t="s">
        <v>15</v>
      </c>
      <c r="O30" s="3"/>
    </row>
    <row r="31" spans="1:15" ht="16.5" x14ac:dyDescent="0.3">
      <c r="A31" s="17">
        <v>30</v>
      </c>
      <c r="B31" s="4">
        <v>1501</v>
      </c>
      <c r="C31" s="30">
        <v>15</v>
      </c>
      <c r="D31" s="47" t="s">
        <v>14</v>
      </c>
      <c r="E31" s="48">
        <v>688</v>
      </c>
      <c r="F31" s="48">
        <v>18</v>
      </c>
      <c r="G31" s="4">
        <v>705</v>
      </c>
      <c r="H31" s="4">
        <f t="shared" si="0"/>
        <v>775.50000000000011</v>
      </c>
      <c r="I31" s="17">
        <v>21720</v>
      </c>
      <c r="J31" s="62">
        <f t="shared" si="1"/>
        <v>15312600</v>
      </c>
      <c r="K31" s="63">
        <f t="shared" si="2"/>
        <v>16078230</v>
      </c>
      <c r="L31" s="64">
        <f t="shared" si="3"/>
        <v>33500</v>
      </c>
      <c r="M31" s="65">
        <f t="shared" si="4"/>
        <v>2326500.0000000005</v>
      </c>
      <c r="N31" s="56" t="s">
        <v>15</v>
      </c>
      <c r="O31" s="3"/>
    </row>
    <row r="32" spans="1:15" ht="16.5" x14ac:dyDescent="0.3">
      <c r="A32" s="17">
        <v>31</v>
      </c>
      <c r="B32" s="4">
        <v>1502</v>
      </c>
      <c r="C32" s="30">
        <v>15</v>
      </c>
      <c r="D32" s="48" t="s">
        <v>29</v>
      </c>
      <c r="E32" s="48">
        <v>802</v>
      </c>
      <c r="F32" s="48">
        <v>18</v>
      </c>
      <c r="G32" s="4">
        <f t="shared" si="5"/>
        <v>820</v>
      </c>
      <c r="H32" s="4">
        <f t="shared" si="0"/>
        <v>902.00000000000011</v>
      </c>
      <c r="I32" s="17">
        <v>21720</v>
      </c>
      <c r="J32" s="62">
        <f t="shared" si="1"/>
        <v>17810400</v>
      </c>
      <c r="K32" s="63">
        <f t="shared" si="2"/>
        <v>18700920</v>
      </c>
      <c r="L32" s="64">
        <f t="shared" si="3"/>
        <v>39000</v>
      </c>
      <c r="M32" s="65">
        <f t="shared" si="4"/>
        <v>2706000.0000000005</v>
      </c>
      <c r="N32" s="56" t="s">
        <v>15</v>
      </c>
      <c r="O32" s="3"/>
    </row>
    <row r="33" spans="1:15" ht="16.5" x14ac:dyDescent="0.3">
      <c r="A33" s="17">
        <v>32</v>
      </c>
      <c r="B33" s="4">
        <v>1505</v>
      </c>
      <c r="C33" s="30">
        <v>15</v>
      </c>
      <c r="D33" s="48" t="s">
        <v>14</v>
      </c>
      <c r="E33" s="48">
        <v>657</v>
      </c>
      <c r="F33" s="48">
        <v>0</v>
      </c>
      <c r="G33" s="4">
        <f t="shared" si="5"/>
        <v>657</v>
      </c>
      <c r="H33" s="4">
        <f t="shared" si="0"/>
        <v>722.7</v>
      </c>
      <c r="I33" s="17">
        <v>21720</v>
      </c>
      <c r="J33" s="62">
        <f t="shared" si="1"/>
        <v>14270040</v>
      </c>
      <c r="K33" s="63">
        <f t="shared" si="2"/>
        <v>14983542</v>
      </c>
      <c r="L33" s="64">
        <f t="shared" si="3"/>
        <v>31000</v>
      </c>
      <c r="M33" s="65">
        <f t="shared" si="4"/>
        <v>2168100</v>
      </c>
      <c r="N33" s="56" t="s">
        <v>15</v>
      </c>
      <c r="O33" s="3"/>
    </row>
    <row r="34" spans="1:15" ht="16.5" x14ac:dyDescent="0.3">
      <c r="A34" s="17">
        <v>33</v>
      </c>
      <c r="B34" s="4">
        <v>1601</v>
      </c>
      <c r="C34" s="30">
        <v>16</v>
      </c>
      <c r="D34" s="47" t="s">
        <v>14</v>
      </c>
      <c r="E34" s="48">
        <v>688</v>
      </c>
      <c r="F34" s="48">
        <v>18</v>
      </c>
      <c r="G34" s="4">
        <v>705</v>
      </c>
      <c r="H34" s="4">
        <f t="shared" si="0"/>
        <v>775.50000000000011</v>
      </c>
      <c r="I34" s="17">
        <v>21780</v>
      </c>
      <c r="J34" s="62">
        <f t="shared" si="1"/>
        <v>15354900</v>
      </c>
      <c r="K34" s="63">
        <f t="shared" si="2"/>
        <v>16122645</v>
      </c>
      <c r="L34" s="64">
        <f t="shared" si="3"/>
        <v>33500</v>
      </c>
      <c r="M34" s="65">
        <f t="shared" si="4"/>
        <v>2326500.0000000005</v>
      </c>
      <c r="N34" s="56" t="s">
        <v>15</v>
      </c>
      <c r="O34" s="3"/>
    </row>
    <row r="35" spans="1:15" ht="16.5" x14ac:dyDescent="0.3">
      <c r="A35" s="17">
        <v>34</v>
      </c>
      <c r="B35" s="4">
        <v>1602</v>
      </c>
      <c r="C35" s="30">
        <v>16</v>
      </c>
      <c r="D35" s="48" t="s">
        <v>14</v>
      </c>
      <c r="E35" s="48">
        <v>688</v>
      </c>
      <c r="F35" s="48">
        <v>18</v>
      </c>
      <c r="G35" s="4">
        <v>705</v>
      </c>
      <c r="H35" s="4">
        <f t="shared" ref="H35:H68" si="6">G35*1.1</f>
        <v>775.50000000000011</v>
      </c>
      <c r="I35" s="17">
        <v>21780</v>
      </c>
      <c r="J35" s="62">
        <f t="shared" ref="J35:J68" si="7">G35*I35</f>
        <v>15354900</v>
      </c>
      <c r="K35" s="63">
        <f t="shared" ref="K35:K68" si="8">J35*1.05</f>
        <v>16122645</v>
      </c>
      <c r="L35" s="64">
        <f t="shared" ref="L35:L68" si="9">MROUND((K35*0.025/12),500)</f>
        <v>33500</v>
      </c>
      <c r="M35" s="65">
        <f t="shared" ref="M35:M68" si="10">H35*3000</f>
        <v>2326500.0000000005</v>
      </c>
      <c r="N35" s="56" t="s">
        <v>15</v>
      </c>
      <c r="O35" s="3"/>
    </row>
    <row r="36" spans="1:15" ht="16.5" x14ac:dyDescent="0.3">
      <c r="A36" s="17">
        <v>35</v>
      </c>
      <c r="B36" s="4">
        <v>1603</v>
      </c>
      <c r="C36" s="30">
        <v>16</v>
      </c>
      <c r="D36" s="48" t="s">
        <v>20</v>
      </c>
      <c r="E36" s="48">
        <v>462</v>
      </c>
      <c r="F36" s="48">
        <v>0</v>
      </c>
      <c r="G36" s="4">
        <f t="shared" ref="G36:G68" si="11">E36+F36</f>
        <v>462</v>
      </c>
      <c r="H36" s="4">
        <f t="shared" si="6"/>
        <v>508.20000000000005</v>
      </c>
      <c r="I36" s="17">
        <v>21780</v>
      </c>
      <c r="J36" s="62">
        <f t="shared" si="7"/>
        <v>10062360</v>
      </c>
      <c r="K36" s="63">
        <f t="shared" si="8"/>
        <v>10565478</v>
      </c>
      <c r="L36" s="64">
        <f t="shared" si="9"/>
        <v>22000</v>
      </c>
      <c r="M36" s="65">
        <f t="shared" si="10"/>
        <v>1524600.0000000002</v>
      </c>
      <c r="N36" s="56" t="s">
        <v>15</v>
      </c>
      <c r="O36" s="3"/>
    </row>
    <row r="37" spans="1:15" ht="16.5" x14ac:dyDescent="0.3">
      <c r="A37" s="17">
        <v>36</v>
      </c>
      <c r="B37" s="4">
        <v>1604</v>
      </c>
      <c r="C37" s="30">
        <v>16</v>
      </c>
      <c r="D37" s="48" t="s">
        <v>14</v>
      </c>
      <c r="E37" s="48">
        <v>687</v>
      </c>
      <c r="F37" s="48">
        <v>19</v>
      </c>
      <c r="G37" s="4">
        <v>705</v>
      </c>
      <c r="H37" s="4">
        <f t="shared" si="6"/>
        <v>775.50000000000011</v>
      </c>
      <c r="I37" s="17">
        <v>21780</v>
      </c>
      <c r="J37" s="62">
        <f t="shared" si="7"/>
        <v>15354900</v>
      </c>
      <c r="K37" s="63">
        <f t="shared" si="8"/>
        <v>16122645</v>
      </c>
      <c r="L37" s="64">
        <f t="shared" si="9"/>
        <v>33500</v>
      </c>
      <c r="M37" s="65">
        <f t="shared" si="10"/>
        <v>2326500.0000000005</v>
      </c>
      <c r="N37" s="56" t="s">
        <v>15</v>
      </c>
      <c r="O37" s="3"/>
    </row>
    <row r="38" spans="1:15" ht="16.5" x14ac:dyDescent="0.3">
      <c r="A38" s="17">
        <v>37</v>
      </c>
      <c r="B38" s="4">
        <v>1605</v>
      </c>
      <c r="C38" s="30">
        <v>16</v>
      </c>
      <c r="D38" s="48" t="s">
        <v>14</v>
      </c>
      <c r="E38" s="48">
        <v>657</v>
      </c>
      <c r="F38" s="48">
        <v>0</v>
      </c>
      <c r="G38" s="4">
        <f t="shared" si="11"/>
        <v>657</v>
      </c>
      <c r="H38" s="4">
        <f t="shared" si="6"/>
        <v>722.7</v>
      </c>
      <c r="I38" s="17">
        <v>21780</v>
      </c>
      <c r="J38" s="62">
        <f t="shared" si="7"/>
        <v>14309460</v>
      </c>
      <c r="K38" s="63">
        <f t="shared" si="8"/>
        <v>15024933</v>
      </c>
      <c r="L38" s="64">
        <f t="shared" si="9"/>
        <v>31500</v>
      </c>
      <c r="M38" s="65">
        <f t="shared" si="10"/>
        <v>2168100</v>
      </c>
      <c r="N38" s="56" t="s">
        <v>15</v>
      </c>
      <c r="O38" s="3"/>
    </row>
    <row r="39" spans="1:15" ht="16.5" x14ac:dyDescent="0.3">
      <c r="A39" s="17">
        <v>38</v>
      </c>
      <c r="B39" s="4">
        <v>1701</v>
      </c>
      <c r="C39" s="30">
        <v>17</v>
      </c>
      <c r="D39" s="47" t="s">
        <v>14</v>
      </c>
      <c r="E39" s="48">
        <v>688</v>
      </c>
      <c r="F39" s="48">
        <v>18</v>
      </c>
      <c r="G39" s="4">
        <v>705</v>
      </c>
      <c r="H39" s="4">
        <f t="shared" si="6"/>
        <v>775.50000000000011</v>
      </c>
      <c r="I39" s="17">
        <v>21840</v>
      </c>
      <c r="J39" s="62">
        <f t="shared" si="7"/>
        <v>15397200</v>
      </c>
      <c r="K39" s="63">
        <f t="shared" si="8"/>
        <v>16167060</v>
      </c>
      <c r="L39" s="64">
        <f t="shared" si="9"/>
        <v>33500</v>
      </c>
      <c r="M39" s="65">
        <f t="shared" si="10"/>
        <v>2326500.0000000005</v>
      </c>
      <c r="N39" s="56" t="s">
        <v>15</v>
      </c>
      <c r="O39" s="3"/>
    </row>
    <row r="40" spans="1:15" ht="16.5" x14ac:dyDescent="0.3">
      <c r="A40" s="17">
        <v>39</v>
      </c>
      <c r="B40" s="4">
        <v>1702</v>
      </c>
      <c r="C40" s="30">
        <v>17</v>
      </c>
      <c r="D40" s="48" t="s">
        <v>14</v>
      </c>
      <c r="E40" s="48">
        <v>688</v>
      </c>
      <c r="F40" s="48">
        <v>18</v>
      </c>
      <c r="G40" s="4">
        <v>705</v>
      </c>
      <c r="H40" s="4">
        <f t="shared" si="6"/>
        <v>775.50000000000011</v>
      </c>
      <c r="I40" s="17">
        <v>21840</v>
      </c>
      <c r="J40" s="62">
        <f t="shared" si="7"/>
        <v>15397200</v>
      </c>
      <c r="K40" s="63">
        <f t="shared" si="8"/>
        <v>16167060</v>
      </c>
      <c r="L40" s="64">
        <f t="shared" si="9"/>
        <v>33500</v>
      </c>
      <c r="M40" s="65">
        <f t="shared" si="10"/>
        <v>2326500.0000000005</v>
      </c>
      <c r="N40" s="56" t="s">
        <v>15</v>
      </c>
      <c r="O40" s="3"/>
    </row>
    <row r="41" spans="1:15" ht="16.5" x14ac:dyDescent="0.3">
      <c r="A41" s="17">
        <v>40</v>
      </c>
      <c r="B41" s="4">
        <v>1703</v>
      </c>
      <c r="C41" s="30">
        <v>17</v>
      </c>
      <c r="D41" s="48" t="s">
        <v>20</v>
      </c>
      <c r="E41" s="48">
        <v>462</v>
      </c>
      <c r="F41" s="48">
        <v>0</v>
      </c>
      <c r="G41" s="4">
        <f t="shared" si="11"/>
        <v>462</v>
      </c>
      <c r="H41" s="4">
        <f t="shared" si="6"/>
        <v>508.20000000000005</v>
      </c>
      <c r="I41" s="17">
        <v>21840</v>
      </c>
      <c r="J41" s="62">
        <f t="shared" si="7"/>
        <v>10090080</v>
      </c>
      <c r="K41" s="63">
        <f t="shared" si="8"/>
        <v>10594584</v>
      </c>
      <c r="L41" s="64">
        <f t="shared" si="9"/>
        <v>22000</v>
      </c>
      <c r="M41" s="65">
        <f t="shared" si="10"/>
        <v>1524600.0000000002</v>
      </c>
      <c r="N41" s="56" t="s">
        <v>15</v>
      </c>
      <c r="O41" s="3"/>
    </row>
    <row r="42" spans="1:15" ht="16.5" x14ac:dyDescent="0.3">
      <c r="A42" s="17">
        <v>41</v>
      </c>
      <c r="B42" s="4">
        <v>1704</v>
      </c>
      <c r="C42" s="30">
        <v>17</v>
      </c>
      <c r="D42" s="48" t="s">
        <v>14</v>
      </c>
      <c r="E42" s="48">
        <v>687</v>
      </c>
      <c r="F42" s="48">
        <v>19</v>
      </c>
      <c r="G42" s="4">
        <v>705</v>
      </c>
      <c r="H42" s="4">
        <f t="shared" si="6"/>
        <v>775.50000000000011</v>
      </c>
      <c r="I42" s="17">
        <v>21840</v>
      </c>
      <c r="J42" s="62">
        <f t="shared" si="7"/>
        <v>15397200</v>
      </c>
      <c r="K42" s="63">
        <f t="shared" si="8"/>
        <v>16167060</v>
      </c>
      <c r="L42" s="64">
        <f t="shared" si="9"/>
        <v>33500</v>
      </c>
      <c r="M42" s="65">
        <f t="shared" si="10"/>
        <v>2326500.0000000005</v>
      </c>
      <c r="N42" s="56" t="s">
        <v>15</v>
      </c>
      <c r="O42" s="3"/>
    </row>
    <row r="43" spans="1:15" ht="16.5" x14ac:dyDescent="0.3">
      <c r="A43" s="17">
        <v>42</v>
      </c>
      <c r="B43" s="4">
        <v>1705</v>
      </c>
      <c r="C43" s="30">
        <v>17</v>
      </c>
      <c r="D43" s="48" t="s">
        <v>14</v>
      </c>
      <c r="E43" s="48">
        <v>657</v>
      </c>
      <c r="F43" s="48">
        <v>0</v>
      </c>
      <c r="G43" s="4">
        <f t="shared" si="11"/>
        <v>657</v>
      </c>
      <c r="H43" s="4">
        <f t="shared" si="6"/>
        <v>722.7</v>
      </c>
      <c r="I43" s="17">
        <v>21840</v>
      </c>
      <c r="J43" s="62">
        <f t="shared" si="7"/>
        <v>14348880</v>
      </c>
      <c r="K43" s="63">
        <f t="shared" si="8"/>
        <v>15066324</v>
      </c>
      <c r="L43" s="64">
        <f t="shared" si="9"/>
        <v>31500</v>
      </c>
      <c r="M43" s="65">
        <f t="shared" si="10"/>
        <v>2168100</v>
      </c>
      <c r="N43" s="56" t="s">
        <v>15</v>
      </c>
      <c r="O43" s="3"/>
    </row>
    <row r="44" spans="1:15" ht="16.5" x14ac:dyDescent="0.3">
      <c r="A44" s="17">
        <v>43</v>
      </c>
      <c r="B44" s="4">
        <v>1801</v>
      </c>
      <c r="C44" s="30">
        <v>18</v>
      </c>
      <c r="D44" s="47" t="s">
        <v>14</v>
      </c>
      <c r="E44" s="48">
        <v>688</v>
      </c>
      <c r="F44" s="48">
        <v>18</v>
      </c>
      <c r="G44" s="4">
        <v>705</v>
      </c>
      <c r="H44" s="4">
        <f t="shared" si="6"/>
        <v>775.50000000000011</v>
      </c>
      <c r="I44" s="17">
        <v>21900</v>
      </c>
      <c r="J44" s="62">
        <f t="shared" si="7"/>
        <v>15439500</v>
      </c>
      <c r="K44" s="63">
        <f t="shared" si="8"/>
        <v>16211475</v>
      </c>
      <c r="L44" s="64">
        <f t="shared" si="9"/>
        <v>34000</v>
      </c>
      <c r="M44" s="65">
        <f t="shared" si="10"/>
        <v>2326500.0000000005</v>
      </c>
      <c r="N44" s="56" t="s">
        <v>15</v>
      </c>
      <c r="O44" s="3"/>
    </row>
    <row r="45" spans="1:15" ht="16.5" x14ac:dyDescent="0.3">
      <c r="A45" s="17">
        <v>44</v>
      </c>
      <c r="B45" s="4">
        <v>1802</v>
      </c>
      <c r="C45" s="30">
        <v>18</v>
      </c>
      <c r="D45" s="48" t="s">
        <v>14</v>
      </c>
      <c r="E45" s="48">
        <v>688</v>
      </c>
      <c r="F45" s="48">
        <v>18</v>
      </c>
      <c r="G45" s="4">
        <v>705</v>
      </c>
      <c r="H45" s="4">
        <f t="shared" si="6"/>
        <v>775.50000000000011</v>
      </c>
      <c r="I45" s="17">
        <v>21900</v>
      </c>
      <c r="J45" s="62">
        <f t="shared" si="7"/>
        <v>15439500</v>
      </c>
      <c r="K45" s="63">
        <f t="shared" si="8"/>
        <v>16211475</v>
      </c>
      <c r="L45" s="64">
        <f t="shared" si="9"/>
        <v>34000</v>
      </c>
      <c r="M45" s="65">
        <f t="shared" si="10"/>
        <v>2326500.0000000005</v>
      </c>
      <c r="N45" s="56" t="s">
        <v>15</v>
      </c>
      <c r="O45" s="3"/>
    </row>
    <row r="46" spans="1:15" ht="16.5" x14ac:dyDescent="0.3">
      <c r="A46" s="17">
        <v>45</v>
      </c>
      <c r="B46" s="4">
        <v>1803</v>
      </c>
      <c r="C46" s="30">
        <v>18</v>
      </c>
      <c r="D46" s="48" t="s">
        <v>20</v>
      </c>
      <c r="E46" s="48">
        <v>462</v>
      </c>
      <c r="F46" s="48">
        <v>0</v>
      </c>
      <c r="G46" s="4">
        <f t="shared" si="11"/>
        <v>462</v>
      </c>
      <c r="H46" s="4">
        <f t="shared" si="6"/>
        <v>508.20000000000005</v>
      </c>
      <c r="I46" s="17">
        <v>21900</v>
      </c>
      <c r="J46" s="62">
        <f t="shared" si="7"/>
        <v>10117800</v>
      </c>
      <c r="K46" s="63">
        <f t="shared" si="8"/>
        <v>10623690</v>
      </c>
      <c r="L46" s="64">
        <f t="shared" si="9"/>
        <v>22000</v>
      </c>
      <c r="M46" s="65">
        <f t="shared" si="10"/>
        <v>1524600.0000000002</v>
      </c>
      <c r="N46" s="56" t="s">
        <v>15</v>
      </c>
      <c r="O46" s="3"/>
    </row>
    <row r="47" spans="1:15" ht="16.5" x14ac:dyDescent="0.3">
      <c r="A47" s="17">
        <v>46</v>
      </c>
      <c r="B47" s="4">
        <v>1804</v>
      </c>
      <c r="C47" s="30">
        <v>18</v>
      </c>
      <c r="D47" s="48" t="s">
        <v>14</v>
      </c>
      <c r="E47" s="48">
        <v>687</v>
      </c>
      <c r="F47" s="48">
        <v>19</v>
      </c>
      <c r="G47" s="4">
        <v>705</v>
      </c>
      <c r="H47" s="4">
        <f t="shared" si="6"/>
        <v>775.50000000000011</v>
      </c>
      <c r="I47" s="17">
        <v>21900</v>
      </c>
      <c r="J47" s="62">
        <f t="shared" si="7"/>
        <v>15439500</v>
      </c>
      <c r="K47" s="63">
        <f t="shared" si="8"/>
        <v>16211475</v>
      </c>
      <c r="L47" s="64">
        <f t="shared" si="9"/>
        <v>34000</v>
      </c>
      <c r="M47" s="65">
        <f t="shared" si="10"/>
        <v>2326500.0000000005</v>
      </c>
      <c r="N47" s="56" t="s">
        <v>15</v>
      </c>
      <c r="O47" s="3"/>
    </row>
    <row r="48" spans="1:15" ht="16.5" x14ac:dyDescent="0.3">
      <c r="A48" s="17">
        <v>47</v>
      </c>
      <c r="B48" s="4">
        <v>1805</v>
      </c>
      <c r="C48" s="30">
        <v>18</v>
      </c>
      <c r="D48" s="48" t="s">
        <v>14</v>
      </c>
      <c r="E48" s="48">
        <v>657</v>
      </c>
      <c r="F48" s="48">
        <v>0</v>
      </c>
      <c r="G48" s="4">
        <f t="shared" si="11"/>
        <v>657</v>
      </c>
      <c r="H48" s="4">
        <f t="shared" si="6"/>
        <v>722.7</v>
      </c>
      <c r="I48" s="17">
        <v>21900</v>
      </c>
      <c r="J48" s="62">
        <f t="shared" si="7"/>
        <v>14388300</v>
      </c>
      <c r="K48" s="63">
        <f t="shared" si="8"/>
        <v>15107715</v>
      </c>
      <c r="L48" s="64">
        <f t="shared" si="9"/>
        <v>31500</v>
      </c>
      <c r="M48" s="65">
        <f t="shared" si="10"/>
        <v>2168100</v>
      </c>
      <c r="N48" s="56" t="s">
        <v>15</v>
      </c>
      <c r="O48" s="3"/>
    </row>
    <row r="49" spans="1:15" ht="16.5" x14ac:dyDescent="0.3">
      <c r="A49" s="17">
        <v>48</v>
      </c>
      <c r="B49" s="4">
        <v>1901</v>
      </c>
      <c r="C49" s="30">
        <v>19</v>
      </c>
      <c r="D49" s="47" t="s">
        <v>14</v>
      </c>
      <c r="E49" s="48">
        <v>688</v>
      </c>
      <c r="F49" s="48">
        <v>18</v>
      </c>
      <c r="G49" s="4">
        <v>705</v>
      </c>
      <c r="H49" s="4">
        <f t="shared" si="6"/>
        <v>775.50000000000011</v>
      </c>
      <c r="I49" s="17">
        <v>21960</v>
      </c>
      <c r="J49" s="62">
        <f t="shared" si="7"/>
        <v>15481800</v>
      </c>
      <c r="K49" s="63">
        <f t="shared" si="8"/>
        <v>16255890</v>
      </c>
      <c r="L49" s="64">
        <f t="shared" si="9"/>
        <v>34000</v>
      </c>
      <c r="M49" s="65">
        <f t="shared" si="10"/>
        <v>2326500.0000000005</v>
      </c>
      <c r="N49" s="56" t="s">
        <v>15</v>
      </c>
      <c r="O49" s="3"/>
    </row>
    <row r="50" spans="1:15" ht="16.5" x14ac:dyDescent="0.3">
      <c r="A50" s="17">
        <v>49</v>
      </c>
      <c r="B50" s="4">
        <v>1902</v>
      </c>
      <c r="C50" s="30">
        <v>19</v>
      </c>
      <c r="D50" s="48" t="s">
        <v>14</v>
      </c>
      <c r="E50" s="48">
        <v>688</v>
      </c>
      <c r="F50" s="48">
        <v>18</v>
      </c>
      <c r="G50" s="4">
        <v>705</v>
      </c>
      <c r="H50" s="4">
        <f t="shared" si="6"/>
        <v>775.50000000000011</v>
      </c>
      <c r="I50" s="17">
        <v>21960</v>
      </c>
      <c r="J50" s="62">
        <f t="shared" si="7"/>
        <v>15481800</v>
      </c>
      <c r="K50" s="63">
        <f t="shared" si="8"/>
        <v>16255890</v>
      </c>
      <c r="L50" s="64">
        <f t="shared" si="9"/>
        <v>34000</v>
      </c>
      <c r="M50" s="65">
        <f t="shared" si="10"/>
        <v>2326500.0000000005</v>
      </c>
      <c r="N50" s="56" t="s">
        <v>15</v>
      </c>
      <c r="O50" s="3"/>
    </row>
    <row r="51" spans="1:15" ht="16.5" x14ac:dyDescent="0.3">
      <c r="A51" s="17">
        <v>50</v>
      </c>
      <c r="B51" s="4">
        <v>1903</v>
      </c>
      <c r="C51" s="30">
        <v>19</v>
      </c>
      <c r="D51" s="48" t="s">
        <v>20</v>
      </c>
      <c r="E51" s="48">
        <v>462</v>
      </c>
      <c r="F51" s="48">
        <v>0</v>
      </c>
      <c r="G51" s="4">
        <f t="shared" si="11"/>
        <v>462</v>
      </c>
      <c r="H51" s="4">
        <f t="shared" si="6"/>
        <v>508.20000000000005</v>
      </c>
      <c r="I51" s="17">
        <v>21960</v>
      </c>
      <c r="J51" s="62">
        <f t="shared" si="7"/>
        <v>10145520</v>
      </c>
      <c r="K51" s="63">
        <f t="shared" si="8"/>
        <v>10652796</v>
      </c>
      <c r="L51" s="64">
        <f t="shared" si="9"/>
        <v>22000</v>
      </c>
      <c r="M51" s="65">
        <f t="shared" si="10"/>
        <v>1524600.0000000002</v>
      </c>
      <c r="N51" s="56" t="s">
        <v>15</v>
      </c>
      <c r="O51" s="3"/>
    </row>
    <row r="52" spans="1:15" ht="16.5" x14ac:dyDescent="0.3">
      <c r="A52" s="17">
        <v>51</v>
      </c>
      <c r="B52" s="4">
        <v>1904</v>
      </c>
      <c r="C52" s="30">
        <v>19</v>
      </c>
      <c r="D52" s="48" t="s">
        <v>14</v>
      </c>
      <c r="E52" s="48">
        <v>687</v>
      </c>
      <c r="F52" s="48">
        <v>19</v>
      </c>
      <c r="G52" s="4">
        <v>705</v>
      </c>
      <c r="H52" s="4">
        <f t="shared" si="6"/>
        <v>775.50000000000011</v>
      </c>
      <c r="I52" s="17">
        <v>21960</v>
      </c>
      <c r="J52" s="62">
        <f t="shared" si="7"/>
        <v>15481800</v>
      </c>
      <c r="K52" s="63">
        <f t="shared" si="8"/>
        <v>16255890</v>
      </c>
      <c r="L52" s="64">
        <f t="shared" si="9"/>
        <v>34000</v>
      </c>
      <c r="M52" s="65">
        <f t="shared" si="10"/>
        <v>2326500.0000000005</v>
      </c>
      <c r="N52" s="56" t="s">
        <v>15</v>
      </c>
      <c r="O52" s="3"/>
    </row>
    <row r="53" spans="1:15" ht="16.5" x14ac:dyDescent="0.3">
      <c r="A53" s="17">
        <v>52</v>
      </c>
      <c r="B53" s="4">
        <v>1905</v>
      </c>
      <c r="C53" s="30">
        <v>19</v>
      </c>
      <c r="D53" s="48" t="s">
        <v>14</v>
      </c>
      <c r="E53" s="48">
        <v>657</v>
      </c>
      <c r="F53" s="48">
        <v>0</v>
      </c>
      <c r="G53" s="4">
        <f t="shared" si="11"/>
        <v>657</v>
      </c>
      <c r="H53" s="4">
        <f t="shared" si="6"/>
        <v>722.7</v>
      </c>
      <c r="I53" s="17">
        <v>21960</v>
      </c>
      <c r="J53" s="62">
        <f t="shared" si="7"/>
        <v>14427720</v>
      </c>
      <c r="K53" s="63">
        <f t="shared" si="8"/>
        <v>15149106</v>
      </c>
      <c r="L53" s="64">
        <f t="shared" si="9"/>
        <v>31500</v>
      </c>
      <c r="M53" s="65">
        <f t="shared" si="10"/>
        <v>2168100</v>
      </c>
      <c r="N53" s="56" t="s">
        <v>15</v>
      </c>
      <c r="O53" s="3"/>
    </row>
    <row r="54" spans="1:15" ht="16.5" x14ac:dyDescent="0.3">
      <c r="A54" s="17">
        <v>53</v>
      </c>
      <c r="B54" s="4">
        <v>2001</v>
      </c>
      <c r="C54" s="30">
        <v>20</v>
      </c>
      <c r="D54" s="47" t="s">
        <v>14</v>
      </c>
      <c r="E54" s="48">
        <v>688</v>
      </c>
      <c r="F54" s="48">
        <v>18</v>
      </c>
      <c r="G54" s="4">
        <v>705</v>
      </c>
      <c r="H54" s="4">
        <f t="shared" si="6"/>
        <v>775.50000000000011</v>
      </c>
      <c r="I54" s="17">
        <v>22020</v>
      </c>
      <c r="J54" s="62">
        <f t="shared" si="7"/>
        <v>15524100</v>
      </c>
      <c r="K54" s="63">
        <f t="shared" si="8"/>
        <v>16300305</v>
      </c>
      <c r="L54" s="64">
        <f t="shared" si="9"/>
        <v>34000</v>
      </c>
      <c r="M54" s="65">
        <f t="shared" si="10"/>
        <v>2326500.0000000005</v>
      </c>
      <c r="N54" s="56" t="s">
        <v>15</v>
      </c>
      <c r="O54" s="3"/>
    </row>
    <row r="55" spans="1:15" ht="16.5" x14ac:dyDescent="0.3">
      <c r="A55" s="17">
        <v>54</v>
      </c>
      <c r="B55" s="4">
        <v>2002</v>
      </c>
      <c r="C55" s="30">
        <v>20</v>
      </c>
      <c r="D55" s="48" t="s">
        <v>14</v>
      </c>
      <c r="E55" s="48">
        <v>688</v>
      </c>
      <c r="F55" s="48">
        <v>18</v>
      </c>
      <c r="G55" s="4">
        <v>705</v>
      </c>
      <c r="H55" s="4">
        <f t="shared" si="6"/>
        <v>775.50000000000011</v>
      </c>
      <c r="I55" s="17">
        <v>22020</v>
      </c>
      <c r="J55" s="62">
        <f t="shared" si="7"/>
        <v>15524100</v>
      </c>
      <c r="K55" s="63">
        <f t="shared" si="8"/>
        <v>16300305</v>
      </c>
      <c r="L55" s="64">
        <f t="shared" si="9"/>
        <v>34000</v>
      </c>
      <c r="M55" s="65">
        <f t="shared" si="10"/>
        <v>2326500.0000000005</v>
      </c>
      <c r="N55" s="56" t="s">
        <v>15</v>
      </c>
      <c r="O55" s="3"/>
    </row>
    <row r="56" spans="1:15" ht="16.5" x14ac:dyDescent="0.3">
      <c r="A56" s="17">
        <v>55</v>
      </c>
      <c r="B56" s="4">
        <v>2003</v>
      </c>
      <c r="C56" s="30">
        <v>20</v>
      </c>
      <c r="D56" s="48" t="s">
        <v>20</v>
      </c>
      <c r="E56" s="48">
        <v>462</v>
      </c>
      <c r="F56" s="48">
        <v>0</v>
      </c>
      <c r="G56" s="4">
        <f t="shared" si="11"/>
        <v>462</v>
      </c>
      <c r="H56" s="4">
        <f t="shared" si="6"/>
        <v>508.20000000000005</v>
      </c>
      <c r="I56" s="17">
        <v>22020</v>
      </c>
      <c r="J56" s="62">
        <f t="shared" si="7"/>
        <v>10173240</v>
      </c>
      <c r="K56" s="63">
        <f t="shared" si="8"/>
        <v>10681902</v>
      </c>
      <c r="L56" s="64">
        <f t="shared" si="9"/>
        <v>22500</v>
      </c>
      <c r="M56" s="65">
        <f t="shared" si="10"/>
        <v>1524600.0000000002</v>
      </c>
      <c r="N56" s="56" t="s">
        <v>15</v>
      </c>
      <c r="O56" s="3"/>
    </row>
    <row r="57" spans="1:15" ht="16.5" x14ac:dyDescent="0.3">
      <c r="A57" s="17">
        <v>56</v>
      </c>
      <c r="B57" s="4">
        <v>2004</v>
      </c>
      <c r="C57" s="30">
        <v>20</v>
      </c>
      <c r="D57" s="48" t="s">
        <v>14</v>
      </c>
      <c r="E57" s="48">
        <v>687</v>
      </c>
      <c r="F57" s="48">
        <v>19</v>
      </c>
      <c r="G57" s="4">
        <v>705</v>
      </c>
      <c r="H57" s="4">
        <f t="shared" si="6"/>
        <v>775.50000000000011</v>
      </c>
      <c r="I57" s="17">
        <v>22020</v>
      </c>
      <c r="J57" s="62">
        <f t="shared" si="7"/>
        <v>15524100</v>
      </c>
      <c r="K57" s="63">
        <f t="shared" si="8"/>
        <v>16300305</v>
      </c>
      <c r="L57" s="64">
        <f t="shared" si="9"/>
        <v>34000</v>
      </c>
      <c r="M57" s="65">
        <f t="shared" si="10"/>
        <v>2326500.0000000005</v>
      </c>
      <c r="N57" s="56" t="s">
        <v>15</v>
      </c>
      <c r="O57" s="3"/>
    </row>
    <row r="58" spans="1:15" ht="16.5" x14ac:dyDescent="0.3">
      <c r="A58" s="17">
        <v>57</v>
      </c>
      <c r="B58" s="4">
        <v>2005</v>
      </c>
      <c r="C58" s="30">
        <v>20</v>
      </c>
      <c r="D58" s="48" t="s">
        <v>14</v>
      </c>
      <c r="E58" s="48">
        <v>657</v>
      </c>
      <c r="F58" s="48">
        <v>0</v>
      </c>
      <c r="G58" s="4">
        <f t="shared" si="11"/>
        <v>657</v>
      </c>
      <c r="H58" s="4">
        <f t="shared" si="6"/>
        <v>722.7</v>
      </c>
      <c r="I58" s="17">
        <v>22020</v>
      </c>
      <c r="J58" s="62">
        <f t="shared" si="7"/>
        <v>14467140</v>
      </c>
      <c r="K58" s="63">
        <f t="shared" si="8"/>
        <v>15190497</v>
      </c>
      <c r="L58" s="64">
        <f t="shared" si="9"/>
        <v>31500</v>
      </c>
      <c r="M58" s="65">
        <f t="shared" si="10"/>
        <v>2168100</v>
      </c>
      <c r="N58" s="56" t="s">
        <v>15</v>
      </c>
      <c r="O58" s="3"/>
    </row>
    <row r="59" spans="1:15" ht="16.5" x14ac:dyDescent="0.3">
      <c r="A59" s="17">
        <v>58</v>
      </c>
      <c r="B59" s="4">
        <v>2101</v>
      </c>
      <c r="C59" s="30">
        <v>21</v>
      </c>
      <c r="D59" s="47" t="s">
        <v>14</v>
      </c>
      <c r="E59" s="48">
        <v>688</v>
      </c>
      <c r="F59" s="48">
        <v>18</v>
      </c>
      <c r="G59" s="4">
        <v>705</v>
      </c>
      <c r="H59" s="4">
        <f t="shared" si="6"/>
        <v>775.50000000000011</v>
      </c>
      <c r="I59" s="17">
        <v>22080</v>
      </c>
      <c r="J59" s="62">
        <f t="shared" si="7"/>
        <v>15566400</v>
      </c>
      <c r="K59" s="63">
        <f t="shared" si="8"/>
        <v>16344720</v>
      </c>
      <c r="L59" s="64">
        <f t="shared" si="9"/>
        <v>34000</v>
      </c>
      <c r="M59" s="65">
        <f t="shared" si="10"/>
        <v>2326500.0000000005</v>
      </c>
      <c r="N59" s="56" t="s">
        <v>15</v>
      </c>
      <c r="O59" s="3"/>
    </row>
    <row r="60" spans="1:15" ht="16.5" x14ac:dyDescent="0.3">
      <c r="A60" s="17">
        <v>59</v>
      </c>
      <c r="B60" s="4">
        <v>2102</v>
      </c>
      <c r="C60" s="30">
        <v>21</v>
      </c>
      <c r="D60" s="48" t="s">
        <v>14</v>
      </c>
      <c r="E60" s="48">
        <v>688</v>
      </c>
      <c r="F60" s="48">
        <v>18</v>
      </c>
      <c r="G60" s="4">
        <v>705</v>
      </c>
      <c r="H60" s="4">
        <f t="shared" si="6"/>
        <v>775.50000000000011</v>
      </c>
      <c r="I60" s="17">
        <v>22080</v>
      </c>
      <c r="J60" s="62">
        <f t="shared" si="7"/>
        <v>15566400</v>
      </c>
      <c r="K60" s="63">
        <f t="shared" si="8"/>
        <v>16344720</v>
      </c>
      <c r="L60" s="64">
        <f t="shared" si="9"/>
        <v>34000</v>
      </c>
      <c r="M60" s="65">
        <f t="shared" si="10"/>
        <v>2326500.0000000005</v>
      </c>
      <c r="N60" s="56" t="s">
        <v>15</v>
      </c>
      <c r="O60" s="3"/>
    </row>
    <row r="61" spans="1:15" ht="16.5" x14ac:dyDescent="0.3">
      <c r="A61" s="17">
        <v>60</v>
      </c>
      <c r="B61" s="4">
        <v>2103</v>
      </c>
      <c r="C61" s="30">
        <v>21</v>
      </c>
      <c r="D61" s="48" t="s">
        <v>20</v>
      </c>
      <c r="E61" s="48">
        <v>462</v>
      </c>
      <c r="F61" s="48">
        <v>0</v>
      </c>
      <c r="G61" s="4">
        <f t="shared" si="11"/>
        <v>462</v>
      </c>
      <c r="H61" s="4">
        <f t="shared" si="6"/>
        <v>508.20000000000005</v>
      </c>
      <c r="I61" s="17">
        <v>22080</v>
      </c>
      <c r="J61" s="62">
        <f t="shared" si="7"/>
        <v>10200960</v>
      </c>
      <c r="K61" s="63">
        <f t="shared" si="8"/>
        <v>10711008</v>
      </c>
      <c r="L61" s="64">
        <f t="shared" si="9"/>
        <v>22500</v>
      </c>
      <c r="M61" s="65">
        <f t="shared" si="10"/>
        <v>1524600.0000000002</v>
      </c>
      <c r="N61" s="56" t="s">
        <v>15</v>
      </c>
      <c r="O61" s="3"/>
    </row>
    <row r="62" spans="1:15" x14ac:dyDescent="0.25">
      <c r="A62" s="17">
        <v>61</v>
      </c>
      <c r="B62" s="4">
        <v>2104</v>
      </c>
      <c r="C62" s="30">
        <v>21</v>
      </c>
      <c r="D62" s="48" t="s">
        <v>14</v>
      </c>
      <c r="E62" s="48">
        <v>687</v>
      </c>
      <c r="F62" s="48">
        <v>19</v>
      </c>
      <c r="G62" s="4">
        <v>705</v>
      </c>
      <c r="H62" s="4">
        <f t="shared" si="6"/>
        <v>775.50000000000011</v>
      </c>
      <c r="I62" s="17">
        <v>22080</v>
      </c>
      <c r="J62" s="62">
        <f t="shared" si="7"/>
        <v>15566400</v>
      </c>
      <c r="K62" s="63">
        <f t="shared" si="8"/>
        <v>16344720</v>
      </c>
      <c r="L62" s="64">
        <f t="shared" si="9"/>
        <v>34000</v>
      </c>
      <c r="M62" s="65">
        <f t="shared" si="10"/>
        <v>2326500.0000000005</v>
      </c>
      <c r="N62" s="56" t="s">
        <v>15</v>
      </c>
    </row>
    <row r="63" spans="1:15" x14ac:dyDescent="0.25">
      <c r="A63" s="17">
        <v>62</v>
      </c>
      <c r="B63" s="4">
        <v>2105</v>
      </c>
      <c r="C63" s="30">
        <v>21</v>
      </c>
      <c r="D63" s="48" t="s">
        <v>14</v>
      </c>
      <c r="E63" s="48">
        <v>657</v>
      </c>
      <c r="F63" s="48">
        <v>0</v>
      </c>
      <c r="G63" s="4">
        <f t="shared" si="11"/>
        <v>657</v>
      </c>
      <c r="H63" s="4">
        <f t="shared" si="6"/>
        <v>722.7</v>
      </c>
      <c r="I63" s="17">
        <v>22080</v>
      </c>
      <c r="J63" s="62">
        <f t="shared" si="7"/>
        <v>14506560</v>
      </c>
      <c r="K63" s="63">
        <f t="shared" si="8"/>
        <v>15231888</v>
      </c>
      <c r="L63" s="64">
        <f t="shared" si="9"/>
        <v>31500</v>
      </c>
      <c r="M63" s="65">
        <f t="shared" si="10"/>
        <v>2168100</v>
      </c>
      <c r="N63" s="56" t="s">
        <v>15</v>
      </c>
    </row>
    <row r="64" spans="1:15" x14ac:dyDescent="0.25">
      <c r="A64" s="17">
        <v>63</v>
      </c>
      <c r="B64" s="4">
        <v>2201</v>
      </c>
      <c r="C64" s="30">
        <v>22</v>
      </c>
      <c r="D64" s="47" t="s">
        <v>14</v>
      </c>
      <c r="E64" s="48">
        <v>688</v>
      </c>
      <c r="F64" s="48">
        <v>18</v>
      </c>
      <c r="G64" s="4">
        <v>705</v>
      </c>
      <c r="H64" s="4">
        <f t="shared" si="6"/>
        <v>775.50000000000011</v>
      </c>
      <c r="I64" s="17">
        <v>22140</v>
      </c>
      <c r="J64" s="62">
        <f t="shared" si="7"/>
        <v>15608700</v>
      </c>
      <c r="K64" s="63">
        <f t="shared" si="8"/>
        <v>16389135</v>
      </c>
      <c r="L64" s="64">
        <f t="shared" si="9"/>
        <v>34000</v>
      </c>
      <c r="M64" s="65">
        <f t="shared" si="10"/>
        <v>2326500.0000000005</v>
      </c>
      <c r="N64" s="56" t="s">
        <v>15</v>
      </c>
    </row>
    <row r="65" spans="1:15" x14ac:dyDescent="0.25">
      <c r="A65" s="17">
        <v>64</v>
      </c>
      <c r="B65" s="4">
        <v>2202</v>
      </c>
      <c r="C65" s="30">
        <v>22</v>
      </c>
      <c r="D65" s="48" t="s">
        <v>14</v>
      </c>
      <c r="E65" s="48">
        <v>688</v>
      </c>
      <c r="F65" s="48">
        <v>18</v>
      </c>
      <c r="G65" s="4">
        <v>705</v>
      </c>
      <c r="H65" s="4">
        <f t="shared" si="6"/>
        <v>775.50000000000011</v>
      </c>
      <c r="I65" s="17">
        <v>22140</v>
      </c>
      <c r="J65" s="62">
        <f t="shared" si="7"/>
        <v>15608700</v>
      </c>
      <c r="K65" s="63">
        <f t="shared" si="8"/>
        <v>16389135</v>
      </c>
      <c r="L65" s="64">
        <f t="shared" si="9"/>
        <v>34000</v>
      </c>
      <c r="M65" s="65">
        <f t="shared" si="10"/>
        <v>2326500.0000000005</v>
      </c>
      <c r="N65" s="56" t="s">
        <v>15</v>
      </c>
    </row>
    <row r="66" spans="1:15" x14ac:dyDescent="0.25">
      <c r="A66" s="17">
        <v>65</v>
      </c>
      <c r="B66" s="4">
        <v>2203</v>
      </c>
      <c r="C66" s="30">
        <v>22</v>
      </c>
      <c r="D66" s="48" t="s">
        <v>20</v>
      </c>
      <c r="E66" s="48">
        <v>462</v>
      </c>
      <c r="F66" s="48">
        <v>0</v>
      </c>
      <c r="G66" s="4">
        <f t="shared" si="11"/>
        <v>462</v>
      </c>
      <c r="H66" s="4">
        <f t="shared" si="6"/>
        <v>508.20000000000005</v>
      </c>
      <c r="I66" s="17">
        <v>22140</v>
      </c>
      <c r="J66" s="62">
        <f t="shared" si="7"/>
        <v>10228680</v>
      </c>
      <c r="K66" s="63">
        <f t="shared" si="8"/>
        <v>10740114</v>
      </c>
      <c r="L66" s="64">
        <f t="shared" si="9"/>
        <v>22500</v>
      </c>
      <c r="M66" s="65">
        <f t="shared" si="10"/>
        <v>1524600.0000000002</v>
      </c>
      <c r="N66" s="56" t="s">
        <v>15</v>
      </c>
    </row>
    <row r="67" spans="1:15" x14ac:dyDescent="0.25">
      <c r="A67" s="17">
        <v>66</v>
      </c>
      <c r="B67" s="4">
        <v>2204</v>
      </c>
      <c r="C67" s="30">
        <v>22</v>
      </c>
      <c r="D67" s="48" t="s">
        <v>14</v>
      </c>
      <c r="E67" s="48">
        <v>687</v>
      </c>
      <c r="F67" s="48">
        <v>19</v>
      </c>
      <c r="G67" s="4">
        <v>705</v>
      </c>
      <c r="H67" s="4">
        <f t="shared" si="6"/>
        <v>775.50000000000011</v>
      </c>
      <c r="I67" s="17">
        <v>22140</v>
      </c>
      <c r="J67" s="62">
        <f t="shared" si="7"/>
        <v>15608700</v>
      </c>
      <c r="K67" s="63">
        <f t="shared" si="8"/>
        <v>16389135</v>
      </c>
      <c r="L67" s="64">
        <f t="shared" si="9"/>
        <v>34000</v>
      </c>
      <c r="M67" s="65">
        <f t="shared" si="10"/>
        <v>2326500.0000000005</v>
      </c>
      <c r="N67" s="56" t="s">
        <v>15</v>
      </c>
    </row>
    <row r="68" spans="1:15" x14ac:dyDescent="0.25">
      <c r="A68" s="17">
        <v>67</v>
      </c>
      <c r="B68" s="4">
        <v>2205</v>
      </c>
      <c r="C68" s="30">
        <v>22</v>
      </c>
      <c r="D68" s="48" t="s">
        <v>14</v>
      </c>
      <c r="E68" s="48">
        <v>657</v>
      </c>
      <c r="F68" s="48">
        <v>0</v>
      </c>
      <c r="G68" s="4">
        <f t="shared" si="11"/>
        <v>657</v>
      </c>
      <c r="H68" s="4">
        <f t="shared" si="6"/>
        <v>722.7</v>
      </c>
      <c r="I68" s="17">
        <v>22140</v>
      </c>
      <c r="J68" s="62">
        <f t="shared" si="7"/>
        <v>14545980</v>
      </c>
      <c r="K68" s="63">
        <f t="shared" si="8"/>
        <v>15273279</v>
      </c>
      <c r="L68" s="64">
        <f t="shared" si="9"/>
        <v>32000</v>
      </c>
      <c r="M68" s="65">
        <f t="shared" si="10"/>
        <v>2168100</v>
      </c>
      <c r="N68" s="56" t="s">
        <v>15</v>
      </c>
    </row>
    <row r="69" spans="1:15" x14ac:dyDescent="0.25">
      <c r="A69" s="90" t="s">
        <v>3</v>
      </c>
      <c r="B69" s="91"/>
      <c r="C69" s="91"/>
      <c r="D69" s="92"/>
      <c r="E69" s="55">
        <f>SUM(E2:E68)</f>
        <v>41256</v>
      </c>
      <c r="F69" s="55">
        <f>SUM(F2:F68)</f>
        <v>495</v>
      </c>
      <c r="G69" s="16">
        <f>SUM(G2:G68)</f>
        <v>41725</v>
      </c>
      <c r="H69" s="16">
        <f>SUM(H2:H68)</f>
        <v>45897.499999999993</v>
      </c>
      <c r="I69" s="16"/>
      <c r="J69" s="66">
        <f t="shared" ref="J69:M69" si="12">SUM(J2:J68)</f>
        <v>905217060</v>
      </c>
      <c r="K69" s="66">
        <f t="shared" si="12"/>
        <v>950477913</v>
      </c>
      <c r="L69" s="64"/>
      <c r="M69" s="67">
        <f t="shared" si="12"/>
        <v>137692500</v>
      </c>
      <c r="N69" s="39"/>
    </row>
    <row r="70" spans="1:15" x14ac:dyDescent="0.25">
      <c r="A70" s="18"/>
      <c r="B70" s="9"/>
      <c r="C70" s="25"/>
      <c r="D70" s="9"/>
      <c r="E70" s="9"/>
      <c r="F70" s="9"/>
      <c r="G70" s="9"/>
      <c r="H70" s="9"/>
      <c r="I70" s="18"/>
      <c r="J70" s="68"/>
      <c r="K70" s="68"/>
      <c r="L70" s="69"/>
      <c r="M70" s="70"/>
      <c r="N70" s="19"/>
    </row>
    <row r="71" spans="1:15" x14ac:dyDescent="0.25">
      <c r="A71" s="18"/>
      <c r="B71" s="9"/>
      <c r="C71" s="25"/>
      <c r="D71" s="21"/>
      <c r="E71" s="21"/>
      <c r="F71" s="21"/>
      <c r="G71" s="22"/>
      <c r="H71" s="22"/>
      <c r="I71" s="18"/>
      <c r="J71" s="71"/>
      <c r="K71" s="71"/>
      <c r="L71" s="72"/>
      <c r="M71" s="23"/>
      <c r="N71" s="19"/>
    </row>
    <row r="72" spans="1:15" ht="16.5" x14ac:dyDescent="0.3">
      <c r="A72" s="18"/>
      <c r="B72" s="9"/>
      <c r="C72" s="25"/>
      <c r="N72" s="19"/>
      <c r="O72" s="3"/>
    </row>
    <row r="73" spans="1:15" ht="16.5" x14ac:dyDescent="0.3">
      <c r="A73" s="18"/>
      <c r="B73" s="9"/>
      <c r="C73" s="25"/>
      <c r="N73" s="19"/>
      <c r="O73" s="3"/>
    </row>
    <row r="74" spans="1:15" ht="17.25" thickBot="1" x14ac:dyDescent="0.35">
      <c r="A74" s="18"/>
      <c r="B74" s="9"/>
      <c r="C74" s="25"/>
      <c r="N74" s="19"/>
      <c r="O74" s="3"/>
    </row>
    <row r="75" spans="1:15" ht="15.75" thickBot="1" x14ac:dyDescent="0.3">
      <c r="A75" s="18"/>
      <c r="B75" s="9"/>
      <c r="C75" s="25"/>
      <c r="H75" s="2"/>
      <c r="M75" s="24"/>
      <c r="N75" s="19"/>
      <c r="O75" s="20"/>
    </row>
    <row r="76" spans="1:15" ht="15.75" thickBot="1" x14ac:dyDescent="0.3">
      <c r="A76" s="18"/>
      <c r="B76" s="9"/>
      <c r="C76" s="25"/>
      <c r="N76" s="19"/>
      <c r="O76" s="20"/>
    </row>
    <row r="77" spans="1:15" ht="15.75" thickBot="1" x14ac:dyDescent="0.3">
      <c r="A77" s="18"/>
      <c r="B77" s="9"/>
      <c r="C77" s="25"/>
      <c r="N77" s="19"/>
      <c r="O77" s="20"/>
    </row>
    <row r="78" spans="1:15" ht="15.75" thickBot="1" x14ac:dyDescent="0.3">
      <c r="A78" s="18"/>
      <c r="B78" s="9"/>
      <c r="C78" s="25"/>
      <c r="N78" s="19"/>
      <c r="O78" s="20"/>
    </row>
    <row r="79" spans="1:15" ht="15.75" thickBot="1" x14ac:dyDescent="0.3">
      <c r="A79" s="18"/>
      <c r="B79" s="9"/>
      <c r="C79" s="25"/>
      <c r="N79" s="19"/>
      <c r="O79" s="20"/>
    </row>
    <row r="80" spans="1:15" ht="15.75" thickBot="1" x14ac:dyDescent="0.3">
      <c r="A80" s="18"/>
      <c r="B80" s="9"/>
      <c r="C80" s="25"/>
      <c r="N80" s="19"/>
      <c r="O80" s="20"/>
    </row>
    <row r="81" spans="1:15" ht="15.75" thickBot="1" x14ac:dyDescent="0.3">
      <c r="A81" s="18"/>
      <c r="B81" s="9"/>
      <c r="C81" s="25"/>
      <c r="N81" s="19"/>
      <c r="O81" s="20"/>
    </row>
    <row r="82" spans="1:15" ht="15.75" thickBot="1" x14ac:dyDescent="0.3">
      <c r="A82" s="18"/>
      <c r="B82" s="9"/>
      <c r="C82" s="25"/>
      <c r="N82" s="19"/>
      <c r="O82" s="20"/>
    </row>
    <row r="83" spans="1:15" ht="15.75" thickBot="1" x14ac:dyDescent="0.3">
      <c r="A83" s="18"/>
      <c r="B83" s="9"/>
      <c r="C83" s="25"/>
      <c r="N83" s="19"/>
      <c r="O83" s="20"/>
    </row>
    <row r="84" spans="1:15" ht="15.75" thickBot="1" x14ac:dyDescent="0.3">
      <c r="A84" s="18"/>
      <c r="B84" s="9"/>
      <c r="C84" s="25"/>
      <c r="N84" s="19"/>
      <c r="O84" s="20"/>
    </row>
    <row r="85" spans="1:15" ht="15.75" thickBot="1" x14ac:dyDescent="0.3">
      <c r="A85" s="18"/>
      <c r="B85" s="9"/>
      <c r="C85" s="25"/>
      <c r="N85" s="19"/>
      <c r="O85" s="20"/>
    </row>
    <row r="86" spans="1:15" ht="16.5" x14ac:dyDescent="0.3">
      <c r="A86" s="18"/>
      <c r="B86" s="9"/>
      <c r="C86" s="25"/>
      <c r="N86" s="19"/>
      <c r="O86" s="3"/>
    </row>
    <row r="87" spans="1:15" ht="16.5" x14ac:dyDescent="0.3">
      <c r="A87" s="18"/>
      <c r="B87" s="9"/>
      <c r="C87" s="25"/>
      <c r="N87" s="19"/>
      <c r="O87" s="3"/>
    </row>
    <row r="88" spans="1:15" ht="16.5" x14ac:dyDescent="0.3">
      <c r="A88" s="18"/>
      <c r="B88" s="9"/>
      <c r="C88" s="25"/>
      <c r="N88" s="19"/>
      <c r="O88" s="3"/>
    </row>
    <row r="89" spans="1:15" ht="16.5" x14ac:dyDescent="0.3">
      <c r="A89" s="18"/>
      <c r="B89" s="9"/>
      <c r="C89" s="25"/>
      <c r="N89" s="19"/>
      <c r="O89" s="3"/>
    </row>
    <row r="90" spans="1:15" ht="16.5" x14ac:dyDescent="0.3">
      <c r="A90" s="18"/>
      <c r="B90" s="9"/>
      <c r="C90" s="25"/>
      <c r="N90" s="19"/>
      <c r="O90" s="3"/>
    </row>
    <row r="91" spans="1:15" ht="16.5" x14ac:dyDescent="0.3">
      <c r="A91" s="18"/>
      <c r="B91" s="9"/>
      <c r="C91" s="25"/>
      <c r="N91" s="19"/>
      <c r="O91" s="3"/>
    </row>
    <row r="92" spans="1:15" ht="16.5" x14ac:dyDescent="0.3">
      <c r="A92" s="18"/>
      <c r="B92" s="9"/>
      <c r="C92" s="25"/>
      <c r="N92" s="19"/>
      <c r="O92" s="3"/>
    </row>
    <row r="93" spans="1:15" ht="16.5" x14ac:dyDescent="0.3">
      <c r="A93" s="18"/>
      <c r="B93" s="9"/>
      <c r="C93" s="25"/>
      <c r="N93" s="19"/>
      <c r="O93" s="3"/>
    </row>
    <row r="94" spans="1:15" ht="16.5" x14ac:dyDescent="0.3">
      <c r="A94" s="18"/>
      <c r="B94" s="9"/>
      <c r="C94" s="25"/>
      <c r="N94" s="19"/>
      <c r="O94" s="3"/>
    </row>
    <row r="95" spans="1:15" ht="16.5" x14ac:dyDescent="0.3">
      <c r="A95" s="18"/>
      <c r="B95" s="9"/>
      <c r="C95" s="25"/>
      <c r="N95" s="19"/>
      <c r="O95" s="3"/>
    </row>
    <row r="96" spans="1:15" ht="16.5" x14ac:dyDescent="0.3">
      <c r="A96" s="18"/>
      <c r="B96" s="9"/>
      <c r="C96" s="25"/>
      <c r="N96" s="19"/>
      <c r="O96" s="3"/>
    </row>
    <row r="97" spans="1:15" ht="16.5" x14ac:dyDescent="0.3">
      <c r="A97" s="18"/>
      <c r="B97" s="9"/>
      <c r="C97" s="25"/>
      <c r="N97" s="19"/>
      <c r="O97" s="3"/>
    </row>
    <row r="98" spans="1:15" ht="16.5" x14ac:dyDescent="0.3">
      <c r="A98" s="18"/>
      <c r="B98" s="9"/>
      <c r="C98" s="25"/>
      <c r="N98" s="19"/>
      <c r="O98" s="3"/>
    </row>
    <row r="99" spans="1:15" ht="16.5" x14ac:dyDescent="0.3">
      <c r="A99" s="18"/>
      <c r="B99" s="9"/>
      <c r="C99" s="25"/>
      <c r="N99" s="19"/>
      <c r="O99" s="3"/>
    </row>
    <row r="100" spans="1:15" ht="16.5" x14ac:dyDescent="0.3">
      <c r="A100" s="18"/>
      <c r="B100" s="9"/>
      <c r="C100" s="25"/>
      <c r="N100" s="19"/>
      <c r="O100" s="3"/>
    </row>
    <row r="101" spans="1:15" ht="16.5" x14ac:dyDescent="0.3">
      <c r="A101" s="18"/>
      <c r="B101" s="9"/>
      <c r="C101" s="25"/>
      <c r="N101" s="19"/>
      <c r="O101" s="3"/>
    </row>
    <row r="102" spans="1:15" ht="16.5" x14ac:dyDescent="0.3">
      <c r="A102" s="18"/>
      <c r="B102" s="9"/>
      <c r="C102" s="25"/>
      <c r="N102" s="19"/>
      <c r="O102" s="3"/>
    </row>
    <row r="103" spans="1:15" x14ac:dyDescent="0.25">
      <c r="A103" s="21"/>
      <c r="B103" s="9"/>
      <c r="C103" s="25"/>
      <c r="N103" s="23"/>
    </row>
    <row r="104" spans="1:15" x14ac:dyDescent="0.25">
      <c r="B104" s="9"/>
      <c r="C104" s="25"/>
    </row>
    <row r="105" spans="1:15" x14ac:dyDescent="0.25">
      <c r="B105" s="9"/>
      <c r="C105" s="25"/>
    </row>
    <row r="107" spans="1:15" x14ac:dyDescent="0.25">
      <c r="N107" s="24"/>
    </row>
  </sheetData>
  <mergeCells count="1">
    <mergeCell ref="A69:D6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CF91-8855-4431-BBF3-86545917737A}">
  <dimension ref="A1:R72"/>
  <sheetViews>
    <sheetView topLeftCell="A19" zoomScale="145" zoomScaleNormal="145" workbookViewId="0">
      <selection activeCell="G34" sqref="G34:H34"/>
    </sheetView>
  </sheetViews>
  <sheetFormatPr defaultRowHeight="15" x14ac:dyDescent="0.25"/>
  <cols>
    <col min="1" max="1" width="4" style="10" customWidth="1"/>
    <col min="2" max="2" width="5.140625" style="10" customWidth="1"/>
    <col min="3" max="3" width="5.140625" style="26" customWidth="1"/>
    <col min="4" max="6" width="6.140625" style="10" customWidth="1"/>
    <col min="7" max="7" width="6.140625" style="13" customWidth="1"/>
    <col min="8" max="8" width="6" customWidth="1"/>
    <col min="9" max="9" width="7.140625" customWidth="1"/>
    <col min="10" max="10" width="15.28515625" customWidth="1"/>
    <col min="11" max="11" width="14.28515625" customWidth="1"/>
    <col min="12" max="12" width="7.7109375" customWidth="1"/>
    <col min="13" max="13" width="12" customWidth="1"/>
    <col min="14" max="14" width="9.28515625" customWidth="1"/>
    <col min="15" max="15" width="9.7109375" bestFit="1" customWidth="1"/>
    <col min="16" max="16" width="29" customWidth="1"/>
    <col min="18" max="18" width="9.140625" style="2"/>
    <col min="19" max="19" width="16.140625" customWidth="1"/>
  </cols>
  <sheetData>
    <row r="1" spans="1:16" ht="51.75" customHeight="1" x14ac:dyDescent="0.25">
      <c r="A1" s="15" t="s">
        <v>1</v>
      </c>
      <c r="B1" s="15" t="s">
        <v>0</v>
      </c>
      <c r="C1" s="14" t="s">
        <v>2</v>
      </c>
      <c r="D1" s="14" t="s">
        <v>13</v>
      </c>
      <c r="E1" s="14" t="s">
        <v>37</v>
      </c>
      <c r="F1" s="14" t="s">
        <v>38</v>
      </c>
      <c r="G1" s="14" t="s">
        <v>21</v>
      </c>
      <c r="H1" s="14" t="s">
        <v>11</v>
      </c>
      <c r="I1" s="15" t="s">
        <v>40</v>
      </c>
      <c r="J1" s="60" t="s">
        <v>41</v>
      </c>
      <c r="K1" s="61" t="s">
        <v>42</v>
      </c>
      <c r="L1" s="38" t="s">
        <v>43</v>
      </c>
      <c r="M1" s="38" t="s">
        <v>44</v>
      </c>
      <c r="N1" s="38" t="s">
        <v>16</v>
      </c>
      <c r="O1" s="5"/>
    </row>
    <row r="2" spans="1:16" ht="16.5" x14ac:dyDescent="0.3">
      <c r="A2" s="17">
        <v>1</v>
      </c>
      <c r="B2" s="4">
        <v>301</v>
      </c>
      <c r="C2" s="4">
        <v>3</v>
      </c>
      <c r="D2" s="4" t="s">
        <v>14</v>
      </c>
      <c r="E2" s="48">
        <v>657</v>
      </c>
      <c r="F2" s="48">
        <v>18</v>
      </c>
      <c r="G2" s="4">
        <f t="shared" ref="G2:G33" si="0">E2+F2</f>
        <v>675</v>
      </c>
      <c r="H2" s="4">
        <f t="shared" ref="H2:H33" si="1">G2*1.1</f>
        <v>742.50000000000011</v>
      </c>
      <c r="I2" s="17" t="e">
        <f>#REF!</f>
        <v>#REF!</v>
      </c>
      <c r="J2" s="62" t="e">
        <f t="shared" ref="J2:J33" si="2">G2*I2</f>
        <v>#REF!</v>
      </c>
      <c r="K2" s="63" t="e">
        <f t="shared" ref="K2:K33" si="3">J2*1.05</f>
        <v>#REF!</v>
      </c>
      <c r="L2" s="64" t="e">
        <f t="shared" ref="L2:L33" si="4">MROUND((K2*0.025/12),500)</f>
        <v>#REF!</v>
      </c>
      <c r="M2" s="65">
        <f t="shared" ref="M2:M33" si="5">H2*3000</f>
        <v>2227500.0000000005</v>
      </c>
      <c r="N2" s="56" t="s">
        <v>36</v>
      </c>
      <c r="O2" s="40"/>
    </row>
    <row r="3" spans="1:16" ht="16.5" x14ac:dyDescent="0.3">
      <c r="A3" s="17">
        <v>2</v>
      </c>
      <c r="B3" s="4">
        <v>302</v>
      </c>
      <c r="C3" s="4">
        <v>3</v>
      </c>
      <c r="D3" s="4" t="s">
        <v>14</v>
      </c>
      <c r="E3" s="48">
        <v>657</v>
      </c>
      <c r="F3" s="48">
        <v>18</v>
      </c>
      <c r="G3" s="4">
        <f t="shared" si="0"/>
        <v>675</v>
      </c>
      <c r="H3" s="4">
        <f t="shared" si="1"/>
        <v>742.50000000000011</v>
      </c>
      <c r="I3" s="17" t="e">
        <f t="shared" ref="I3" si="6">I2</f>
        <v>#REF!</v>
      </c>
      <c r="J3" s="62" t="e">
        <f t="shared" si="2"/>
        <v>#REF!</v>
      </c>
      <c r="K3" s="63" t="e">
        <f t="shared" si="3"/>
        <v>#REF!</v>
      </c>
      <c r="L3" s="64" t="e">
        <f t="shared" si="4"/>
        <v>#REF!</v>
      </c>
      <c r="M3" s="65">
        <f t="shared" si="5"/>
        <v>2227500.0000000005</v>
      </c>
      <c r="N3" s="56" t="s">
        <v>36</v>
      </c>
      <c r="O3" s="40"/>
    </row>
    <row r="4" spans="1:16" ht="16.5" x14ac:dyDescent="0.3">
      <c r="A4" s="17">
        <v>3</v>
      </c>
      <c r="B4" s="4">
        <v>304</v>
      </c>
      <c r="C4" s="4">
        <v>3</v>
      </c>
      <c r="D4" s="4" t="s">
        <v>14</v>
      </c>
      <c r="E4" s="48">
        <v>656</v>
      </c>
      <c r="F4" s="48">
        <v>19</v>
      </c>
      <c r="G4" s="4">
        <f t="shared" si="0"/>
        <v>675</v>
      </c>
      <c r="H4" s="4">
        <f t="shared" si="1"/>
        <v>742.50000000000011</v>
      </c>
      <c r="I4" s="17" t="e">
        <f>#REF!</f>
        <v>#REF!</v>
      </c>
      <c r="J4" s="62" t="e">
        <f t="shared" si="2"/>
        <v>#REF!</v>
      </c>
      <c r="K4" s="63" t="e">
        <f t="shared" si="3"/>
        <v>#REF!</v>
      </c>
      <c r="L4" s="64" t="e">
        <f t="shared" si="4"/>
        <v>#REF!</v>
      </c>
      <c r="M4" s="65">
        <f t="shared" si="5"/>
        <v>2227500.0000000005</v>
      </c>
      <c r="N4" s="56" t="s">
        <v>36</v>
      </c>
      <c r="O4" s="40"/>
    </row>
    <row r="5" spans="1:16" ht="16.5" x14ac:dyDescent="0.3">
      <c r="A5" s="17">
        <v>4</v>
      </c>
      <c r="B5" s="4">
        <v>401</v>
      </c>
      <c r="C5" s="4">
        <v>4</v>
      </c>
      <c r="D5" s="4" t="s">
        <v>14</v>
      </c>
      <c r="E5" s="48">
        <v>657</v>
      </c>
      <c r="F5" s="48">
        <v>18</v>
      </c>
      <c r="G5" s="4">
        <f t="shared" si="0"/>
        <v>675</v>
      </c>
      <c r="H5" s="4">
        <f t="shared" si="1"/>
        <v>742.50000000000011</v>
      </c>
      <c r="I5" s="17" t="e">
        <f>#REF!+60</f>
        <v>#REF!</v>
      </c>
      <c r="J5" s="62" t="e">
        <f t="shared" si="2"/>
        <v>#REF!</v>
      </c>
      <c r="K5" s="63" t="e">
        <f t="shared" si="3"/>
        <v>#REF!</v>
      </c>
      <c r="L5" s="64" t="e">
        <f t="shared" si="4"/>
        <v>#REF!</v>
      </c>
      <c r="M5" s="65">
        <f t="shared" si="5"/>
        <v>2227500.0000000005</v>
      </c>
      <c r="N5" s="56" t="s">
        <v>36</v>
      </c>
      <c r="O5" s="40"/>
    </row>
    <row r="6" spans="1:16" ht="16.5" x14ac:dyDescent="0.3">
      <c r="A6" s="17">
        <v>5</v>
      </c>
      <c r="B6" s="4">
        <v>402</v>
      </c>
      <c r="C6" s="4">
        <v>4</v>
      </c>
      <c r="D6" s="4" t="s">
        <v>14</v>
      </c>
      <c r="E6" s="48">
        <v>657</v>
      </c>
      <c r="F6" s="48">
        <v>18</v>
      </c>
      <c r="G6" s="4">
        <f t="shared" si="0"/>
        <v>675</v>
      </c>
      <c r="H6" s="4">
        <f t="shared" si="1"/>
        <v>742.50000000000011</v>
      </c>
      <c r="I6" s="17" t="e">
        <f>I5</f>
        <v>#REF!</v>
      </c>
      <c r="J6" s="62" t="e">
        <f t="shared" si="2"/>
        <v>#REF!</v>
      </c>
      <c r="K6" s="63" t="e">
        <f t="shared" si="3"/>
        <v>#REF!</v>
      </c>
      <c r="L6" s="64" t="e">
        <f t="shared" si="4"/>
        <v>#REF!</v>
      </c>
      <c r="M6" s="65">
        <f t="shared" si="5"/>
        <v>2227500.0000000005</v>
      </c>
      <c r="N6" s="56" t="s">
        <v>36</v>
      </c>
      <c r="O6" s="40"/>
    </row>
    <row r="7" spans="1:16" ht="16.5" x14ac:dyDescent="0.3">
      <c r="A7" s="17">
        <v>6</v>
      </c>
      <c r="B7" s="4">
        <v>404</v>
      </c>
      <c r="C7" s="4">
        <v>4</v>
      </c>
      <c r="D7" s="4" t="s">
        <v>14</v>
      </c>
      <c r="E7" s="48">
        <v>656</v>
      </c>
      <c r="F7" s="48">
        <v>19</v>
      </c>
      <c r="G7" s="4">
        <f t="shared" si="0"/>
        <v>675</v>
      </c>
      <c r="H7" s="4">
        <f t="shared" si="1"/>
        <v>742.50000000000011</v>
      </c>
      <c r="I7" s="17" t="e">
        <f>#REF!</f>
        <v>#REF!</v>
      </c>
      <c r="J7" s="62" t="e">
        <f t="shared" si="2"/>
        <v>#REF!</v>
      </c>
      <c r="K7" s="63" t="e">
        <f t="shared" si="3"/>
        <v>#REF!</v>
      </c>
      <c r="L7" s="64" t="e">
        <f t="shared" si="4"/>
        <v>#REF!</v>
      </c>
      <c r="M7" s="65">
        <f t="shared" si="5"/>
        <v>2227500.0000000005</v>
      </c>
      <c r="N7" s="56" t="s">
        <v>36</v>
      </c>
      <c r="O7" s="40"/>
    </row>
    <row r="8" spans="1:16" ht="16.5" x14ac:dyDescent="0.3">
      <c r="A8" s="17">
        <v>7</v>
      </c>
      <c r="B8" s="4">
        <v>501</v>
      </c>
      <c r="C8" s="4">
        <v>5</v>
      </c>
      <c r="D8" s="4" t="s">
        <v>14</v>
      </c>
      <c r="E8" s="48">
        <v>657</v>
      </c>
      <c r="F8" s="48">
        <v>18</v>
      </c>
      <c r="G8" s="4">
        <f t="shared" si="0"/>
        <v>675</v>
      </c>
      <c r="H8" s="4">
        <f t="shared" si="1"/>
        <v>742.50000000000011</v>
      </c>
      <c r="I8" s="17" t="e">
        <f>#REF!+60</f>
        <v>#REF!</v>
      </c>
      <c r="J8" s="62" t="e">
        <f t="shared" si="2"/>
        <v>#REF!</v>
      </c>
      <c r="K8" s="63" t="e">
        <f t="shared" si="3"/>
        <v>#REF!</v>
      </c>
      <c r="L8" s="64" t="e">
        <f t="shared" si="4"/>
        <v>#REF!</v>
      </c>
      <c r="M8" s="65">
        <f t="shared" si="5"/>
        <v>2227500.0000000005</v>
      </c>
      <c r="N8" s="56" t="s">
        <v>36</v>
      </c>
      <c r="O8" s="40"/>
    </row>
    <row r="9" spans="1:16" ht="16.5" x14ac:dyDescent="0.3">
      <c r="A9" s="17">
        <v>8</v>
      </c>
      <c r="B9" s="4">
        <v>502</v>
      </c>
      <c r="C9" s="4">
        <v>5</v>
      </c>
      <c r="D9" s="4" t="s">
        <v>14</v>
      </c>
      <c r="E9" s="48">
        <v>657</v>
      </c>
      <c r="F9" s="48">
        <v>18</v>
      </c>
      <c r="G9" s="4">
        <f t="shared" si="0"/>
        <v>675</v>
      </c>
      <c r="H9" s="4">
        <f t="shared" si="1"/>
        <v>742.50000000000011</v>
      </c>
      <c r="I9" s="17" t="e">
        <f>I8</f>
        <v>#REF!</v>
      </c>
      <c r="J9" s="62" t="e">
        <f t="shared" si="2"/>
        <v>#REF!</v>
      </c>
      <c r="K9" s="63" t="e">
        <f t="shared" si="3"/>
        <v>#REF!</v>
      </c>
      <c r="L9" s="64" t="e">
        <f t="shared" si="4"/>
        <v>#REF!</v>
      </c>
      <c r="M9" s="65">
        <f t="shared" si="5"/>
        <v>2227500.0000000005</v>
      </c>
      <c r="N9" s="56" t="s">
        <v>36</v>
      </c>
      <c r="O9" s="3"/>
    </row>
    <row r="10" spans="1:16" ht="16.5" x14ac:dyDescent="0.3">
      <c r="A10" s="17">
        <v>9</v>
      </c>
      <c r="B10" s="4">
        <v>504</v>
      </c>
      <c r="C10" s="4">
        <v>5</v>
      </c>
      <c r="D10" s="4" t="s">
        <v>14</v>
      </c>
      <c r="E10" s="48">
        <v>656</v>
      </c>
      <c r="F10" s="48">
        <v>19</v>
      </c>
      <c r="G10" s="4">
        <f t="shared" si="0"/>
        <v>675</v>
      </c>
      <c r="H10" s="4">
        <f t="shared" si="1"/>
        <v>742.50000000000011</v>
      </c>
      <c r="I10" s="17" t="e">
        <f>#REF!</f>
        <v>#REF!</v>
      </c>
      <c r="J10" s="62" t="e">
        <f t="shared" si="2"/>
        <v>#REF!</v>
      </c>
      <c r="K10" s="63" t="e">
        <f t="shared" si="3"/>
        <v>#REF!</v>
      </c>
      <c r="L10" s="64" t="e">
        <f t="shared" si="4"/>
        <v>#REF!</v>
      </c>
      <c r="M10" s="65">
        <f t="shared" si="5"/>
        <v>2227500.0000000005</v>
      </c>
      <c r="N10" s="56" t="s">
        <v>36</v>
      </c>
      <c r="O10" s="3"/>
      <c r="P10" s="31"/>
    </row>
    <row r="11" spans="1:16" ht="16.5" x14ac:dyDescent="0.3">
      <c r="A11" s="17">
        <v>10</v>
      </c>
      <c r="B11" s="4">
        <v>601</v>
      </c>
      <c r="C11" s="4">
        <v>6</v>
      </c>
      <c r="D11" s="47" t="s">
        <v>14</v>
      </c>
      <c r="E11" s="48">
        <v>657</v>
      </c>
      <c r="F11" s="48">
        <v>18</v>
      </c>
      <c r="G11" s="4">
        <f t="shared" si="0"/>
        <v>675</v>
      </c>
      <c r="H11" s="4">
        <f t="shared" si="1"/>
        <v>742.50000000000011</v>
      </c>
      <c r="I11" s="17" t="e">
        <f>#REF!+60</f>
        <v>#REF!</v>
      </c>
      <c r="J11" s="62" t="e">
        <f t="shared" si="2"/>
        <v>#REF!</v>
      </c>
      <c r="K11" s="63" t="e">
        <f t="shared" si="3"/>
        <v>#REF!</v>
      </c>
      <c r="L11" s="64" t="e">
        <f t="shared" si="4"/>
        <v>#REF!</v>
      </c>
      <c r="M11" s="65">
        <f t="shared" si="5"/>
        <v>2227500.0000000005</v>
      </c>
      <c r="N11" s="56" t="s">
        <v>36</v>
      </c>
      <c r="O11" s="3"/>
    </row>
    <row r="12" spans="1:16" ht="16.5" x14ac:dyDescent="0.3">
      <c r="A12" s="17">
        <v>11</v>
      </c>
      <c r="B12" s="4">
        <v>602</v>
      </c>
      <c r="C12" s="4">
        <v>6</v>
      </c>
      <c r="D12" s="48" t="s">
        <v>14</v>
      </c>
      <c r="E12" s="48">
        <v>657</v>
      </c>
      <c r="F12" s="48">
        <v>18</v>
      </c>
      <c r="G12" s="4">
        <f t="shared" si="0"/>
        <v>675</v>
      </c>
      <c r="H12" s="4">
        <f t="shared" si="1"/>
        <v>742.50000000000011</v>
      </c>
      <c r="I12" s="17" t="e">
        <f>I11</f>
        <v>#REF!</v>
      </c>
      <c r="J12" s="62" t="e">
        <f t="shared" si="2"/>
        <v>#REF!</v>
      </c>
      <c r="K12" s="63" t="e">
        <f t="shared" si="3"/>
        <v>#REF!</v>
      </c>
      <c r="L12" s="64" t="e">
        <f t="shared" si="4"/>
        <v>#REF!</v>
      </c>
      <c r="M12" s="65">
        <f t="shared" si="5"/>
        <v>2227500.0000000005</v>
      </c>
      <c r="N12" s="56" t="s">
        <v>36</v>
      </c>
      <c r="O12" s="3"/>
    </row>
    <row r="13" spans="1:16" ht="16.5" x14ac:dyDescent="0.3">
      <c r="A13" s="17">
        <v>12</v>
      </c>
      <c r="B13" s="4">
        <v>604</v>
      </c>
      <c r="C13" s="4">
        <v>6</v>
      </c>
      <c r="D13" s="48" t="s">
        <v>14</v>
      </c>
      <c r="E13" s="48">
        <v>656</v>
      </c>
      <c r="F13" s="48">
        <v>19</v>
      </c>
      <c r="G13" s="4">
        <f t="shared" si="0"/>
        <v>675</v>
      </c>
      <c r="H13" s="4">
        <f t="shared" si="1"/>
        <v>742.50000000000011</v>
      </c>
      <c r="I13" s="17" t="e">
        <f>#REF!</f>
        <v>#REF!</v>
      </c>
      <c r="J13" s="62" t="e">
        <f t="shared" si="2"/>
        <v>#REF!</v>
      </c>
      <c r="K13" s="63" t="e">
        <f t="shared" si="3"/>
        <v>#REF!</v>
      </c>
      <c r="L13" s="64" t="e">
        <f t="shared" si="4"/>
        <v>#REF!</v>
      </c>
      <c r="M13" s="65">
        <f t="shared" si="5"/>
        <v>2227500.0000000005</v>
      </c>
      <c r="N13" s="56" t="s">
        <v>36</v>
      </c>
      <c r="O13" s="3"/>
    </row>
    <row r="14" spans="1:16" ht="16.5" x14ac:dyDescent="0.3">
      <c r="A14" s="17">
        <v>13</v>
      </c>
      <c r="B14" s="4">
        <v>701</v>
      </c>
      <c r="C14" s="4">
        <v>7</v>
      </c>
      <c r="D14" s="47" t="s">
        <v>14</v>
      </c>
      <c r="E14" s="48">
        <v>657</v>
      </c>
      <c r="F14" s="48">
        <v>18</v>
      </c>
      <c r="G14" s="4">
        <f t="shared" si="0"/>
        <v>675</v>
      </c>
      <c r="H14" s="4">
        <f t="shared" si="1"/>
        <v>742.50000000000011</v>
      </c>
      <c r="I14" s="17" t="e">
        <f>#REF!+60</f>
        <v>#REF!</v>
      </c>
      <c r="J14" s="62" t="e">
        <f t="shared" si="2"/>
        <v>#REF!</v>
      </c>
      <c r="K14" s="63" t="e">
        <f t="shared" si="3"/>
        <v>#REF!</v>
      </c>
      <c r="L14" s="64" t="e">
        <f t="shared" si="4"/>
        <v>#REF!</v>
      </c>
      <c r="M14" s="65">
        <f t="shared" si="5"/>
        <v>2227500.0000000005</v>
      </c>
      <c r="N14" s="56" t="s">
        <v>36</v>
      </c>
      <c r="O14" s="3"/>
    </row>
    <row r="15" spans="1:16" ht="16.5" x14ac:dyDescent="0.3">
      <c r="A15" s="17">
        <v>14</v>
      </c>
      <c r="B15" s="4">
        <v>702</v>
      </c>
      <c r="C15" s="4">
        <v>7</v>
      </c>
      <c r="D15" s="48" t="s">
        <v>14</v>
      </c>
      <c r="E15" s="48">
        <v>657</v>
      </c>
      <c r="F15" s="48">
        <v>18</v>
      </c>
      <c r="G15" s="4">
        <f t="shared" si="0"/>
        <v>675</v>
      </c>
      <c r="H15" s="4">
        <f t="shared" si="1"/>
        <v>742.50000000000011</v>
      </c>
      <c r="I15" s="17" t="e">
        <f>I14</f>
        <v>#REF!</v>
      </c>
      <c r="J15" s="62" t="e">
        <f t="shared" si="2"/>
        <v>#REF!</v>
      </c>
      <c r="K15" s="63" t="e">
        <f t="shared" si="3"/>
        <v>#REF!</v>
      </c>
      <c r="L15" s="64" t="e">
        <f t="shared" si="4"/>
        <v>#REF!</v>
      </c>
      <c r="M15" s="65">
        <f t="shared" si="5"/>
        <v>2227500.0000000005</v>
      </c>
      <c r="N15" s="56" t="s">
        <v>36</v>
      </c>
      <c r="O15" s="3"/>
    </row>
    <row r="16" spans="1:16" ht="16.5" x14ac:dyDescent="0.3">
      <c r="A16" s="17">
        <v>15</v>
      </c>
      <c r="B16" s="4">
        <v>704</v>
      </c>
      <c r="C16" s="4">
        <v>7</v>
      </c>
      <c r="D16" s="48" t="s">
        <v>14</v>
      </c>
      <c r="E16" s="48">
        <v>656</v>
      </c>
      <c r="F16" s="48">
        <v>19</v>
      </c>
      <c r="G16" s="4">
        <f t="shared" si="0"/>
        <v>675</v>
      </c>
      <c r="H16" s="4">
        <f t="shared" si="1"/>
        <v>742.50000000000011</v>
      </c>
      <c r="I16" s="17" t="e">
        <f>#REF!</f>
        <v>#REF!</v>
      </c>
      <c r="J16" s="62" t="e">
        <f t="shared" si="2"/>
        <v>#REF!</v>
      </c>
      <c r="K16" s="63" t="e">
        <f t="shared" si="3"/>
        <v>#REF!</v>
      </c>
      <c r="L16" s="64" t="e">
        <f t="shared" si="4"/>
        <v>#REF!</v>
      </c>
      <c r="M16" s="65">
        <f t="shared" si="5"/>
        <v>2227500.0000000005</v>
      </c>
      <c r="N16" s="56" t="s">
        <v>36</v>
      </c>
      <c r="O16" s="3"/>
    </row>
    <row r="17" spans="1:16" ht="16.5" x14ac:dyDescent="0.3">
      <c r="A17" s="17">
        <v>16</v>
      </c>
      <c r="B17" s="4">
        <v>801</v>
      </c>
      <c r="C17" s="4">
        <v>8</v>
      </c>
      <c r="D17" s="47" t="s">
        <v>14</v>
      </c>
      <c r="E17" s="48">
        <v>657</v>
      </c>
      <c r="F17" s="48">
        <v>18</v>
      </c>
      <c r="G17" s="4">
        <f t="shared" si="0"/>
        <v>675</v>
      </c>
      <c r="H17" s="4">
        <f t="shared" si="1"/>
        <v>742.50000000000011</v>
      </c>
      <c r="I17" s="17" t="e">
        <f>#REF!+60</f>
        <v>#REF!</v>
      </c>
      <c r="J17" s="62" t="e">
        <f t="shared" si="2"/>
        <v>#REF!</v>
      </c>
      <c r="K17" s="63" t="e">
        <f t="shared" si="3"/>
        <v>#REF!</v>
      </c>
      <c r="L17" s="64" t="e">
        <f t="shared" si="4"/>
        <v>#REF!</v>
      </c>
      <c r="M17" s="65">
        <f t="shared" si="5"/>
        <v>2227500.0000000005</v>
      </c>
      <c r="N17" s="56" t="s">
        <v>36</v>
      </c>
      <c r="O17" s="3"/>
    </row>
    <row r="18" spans="1:16" ht="16.5" x14ac:dyDescent="0.3">
      <c r="A18" s="17">
        <v>17</v>
      </c>
      <c r="B18" s="4">
        <v>802</v>
      </c>
      <c r="C18" s="4">
        <v>8</v>
      </c>
      <c r="D18" s="48" t="s">
        <v>14</v>
      </c>
      <c r="E18" s="48">
        <v>657</v>
      </c>
      <c r="F18" s="48">
        <v>18</v>
      </c>
      <c r="G18" s="4">
        <f t="shared" si="0"/>
        <v>675</v>
      </c>
      <c r="H18" s="4">
        <f t="shared" si="1"/>
        <v>742.50000000000011</v>
      </c>
      <c r="I18" s="17" t="e">
        <f>I17</f>
        <v>#REF!</v>
      </c>
      <c r="J18" s="62" t="e">
        <f t="shared" si="2"/>
        <v>#REF!</v>
      </c>
      <c r="K18" s="63" t="e">
        <f t="shared" si="3"/>
        <v>#REF!</v>
      </c>
      <c r="L18" s="64" t="e">
        <f t="shared" si="4"/>
        <v>#REF!</v>
      </c>
      <c r="M18" s="65">
        <f t="shared" si="5"/>
        <v>2227500.0000000005</v>
      </c>
      <c r="N18" s="56" t="s">
        <v>36</v>
      </c>
      <c r="O18" s="3"/>
      <c r="P18" s="31"/>
    </row>
    <row r="19" spans="1:16" ht="16.5" x14ac:dyDescent="0.3">
      <c r="A19" s="17">
        <v>18</v>
      </c>
      <c r="B19" s="4">
        <v>901</v>
      </c>
      <c r="C19" s="4">
        <v>9</v>
      </c>
      <c r="D19" s="47" t="s">
        <v>14</v>
      </c>
      <c r="E19" s="48">
        <v>657</v>
      </c>
      <c r="F19" s="48">
        <v>18</v>
      </c>
      <c r="G19" s="4">
        <f t="shared" si="0"/>
        <v>675</v>
      </c>
      <c r="H19" s="4">
        <f t="shared" si="1"/>
        <v>742.50000000000011</v>
      </c>
      <c r="I19" s="17" t="e">
        <f>#REF!+60</f>
        <v>#REF!</v>
      </c>
      <c r="J19" s="62" t="e">
        <f t="shared" si="2"/>
        <v>#REF!</v>
      </c>
      <c r="K19" s="63" t="e">
        <f t="shared" si="3"/>
        <v>#REF!</v>
      </c>
      <c r="L19" s="64" t="e">
        <f t="shared" si="4"/>
        <v>#REF!</v>
      </c>
      <c r="M19" s="65">
        <f t="shared" si="5"/>
        <v>2227500.0000000005</v>
      </c>
      <c r="N19" s="56" t="s">
        <v>36</v>
      </c>
      <c r="O19" s="3"/>
    </row>
    <row r="20" spans="1:16" ht="16.5" x14ac:dyDescent="0.3">
      <c r="A20" s="17">
        <v>19</v>
      </c>
      <c r="B20" s="4">
        <v>902</v>
      </c>
      <c r="C20" s="4">
        <v>9</v>
      </c>
      <c r="D20" s="48" t="s">
        <v>14</v>
      </c>
      <c r="E20" s="48">
        <v>657</v>
      </c>
      <c r="F20" s="48">
        <v>18</v>
      </c>
      <c r="G20" s="4">
        <f t="shared" si="0"/>
        <v>675</v>
      </c>
      <c r="H20" s="4">
        <f t="shared" si="1"/>
        <v>742.50000000000011</v>
      </c>
      <c r="I20" s="17" t="e">
        <f>I19</f>
        <v>#REF!</v>
      </c>
      <c r="J20" s="62" t="e">
        <f t="shared" si="2"/>
        <v>#REF!</v>
      </c>
      <c r="K20" s="63" t="e">
        <f t="shared" si="3"/>
        <v>#REF!</v>
      </c>
      <c r="L20" s="64" t="e">
        <f t="shared" si="4"/>
        <v>#REF!</v>
      </c>
      <c r="M20" s="65">
        <f t="shared" si="5"/>
        <v>2227500.0000000005</v>
      </c>
      <c r="N20" s="56" t="s">
        <v>36</v>
      </c>
      <c r="O20" s="3"/>
    </row>
    <row r="21" spans="1:16" ht="16.5" x14ac:dyDescent="0.3">
      <c r="A21" s="17">
        <v>20</v>
      </c>
      <c r="B21" s="4">
        <v>904</v>
      </c>
      <c r="C21" s="4">
        <v>9</v>
      </c>
      <c r="D21" s="48" t="s">
        <v>14</v>
      </c>
      <c r="E21" s="48">
        <v>656</v>
      </c>
      <c r="F21" s="48">
        <v>19</v>
      </c>
      <c r="G21" s="4">
        <f t="shared" si="0"/>
        <v>675</v>
      </c>
      <c r="H21" s="4">
        <f t="shared" si="1"/>
        <v>742.50000000000011</v>
      </c>
      <c r="I21" s="17" t="e">
        <f>#REF!</f>
        <v>#REF!</v>
      </c>
      <c r="J21" s="62" t="e">
        <f t="shared" si="2"/>
        <v>#REF!</v>
      </c>
      <c r="K21" s="63" t="e">
        <f t="shared" si="3"/>
        <v>#REF!</v>
      </c>
      <c r="L21" s="64" t="e">
        <f t="shared" si="4"/>
        <v>#REF!</v>
      </c>
      <c r="M21" s="65">
        <f t="shared" si="5"/>
        <v>2227500.0000000005</v>
      </c>
      <c r="N21" s="56" t="s">
        <v>36</v>
      </c>
      <c r="O21" s="3"/>
    </row>
    <row r="22" spans="1:16" ht="16.5" x14ac:dyDescent="0.3">
      <c r="A22" s="17">
        <v>21</v>
      </c>
      <c r="B22" s="4">
        <v>1001</v>
      </c>
      <c r="C22" s="4">
        <v>10</v>
      </c>
      <c r="D22" s="47" t="s">
        <v>14</v>
      </c>
      <c r="E22" s="48">
        <v>657</v>
      </c>
      <c r="F22" s="48">
        <v>18</v>
      </c>
      <c r="G22" s="4">
        <f t="shared" si="0"/>
        <v>675</v>
      </c>
      <c r="H22" s="4">
        <f t="shared" si="1"/>
        <v>742.50000000000011</v>
      </c>
      <c r="I22" s="17" t="e">
        <f>#REF!+60</f>
        <v>#REF!</v>
      </c>
      <c r="J22" s="62" t="e">
        <f t="shared" si="2"/>
        <v>#REF!</v>
      </c>
      <c r="K22" s="63" t="e">
        <f t="shared" si="3"/>
        <v>#REF!</v>
      </c>
      <c r="L22" s="64" t="e">
        <f t="shared" si="4"/>
        <v>#REF!</v>
      </c>
      <c r="M22" s="65">
        <f t="shared" si="5"/>
        <v>2227500.0000000005</v>
      </c>
      <c r="N22" s="56" t="s">
        <v>36</v>
      </c>
      <c r="O22" s="3"/>
    </row>
    <row r="23" spans="1:16" ht="16.5" x14ac:dyDescent="0.3">
      <c r="A23" s="17">
        <v>22</v>
      </c>
      <c r="B23" s="4">
        <v>1002</v>
      </c>
      <c r="C23" s="4">
        <v>10</v>
      </c>
      <c r="D23" s="48" t="s">
        <v>14</v>
      </c>
      <c r="E23" s="48">
        <v>657</v>
      </c>
      <c r="F23" s="48">
        <v>18</v>
      </c>
      <c r="G23" s="4">
        <f t="shared" si="0"/>
        <v>675</v>
      </c>
      <c r="H23" s="4">
        <f t="shared" si="1"/>
        <v>742.50000000000011</v>
      </c>
      <c r="I23" s="17" t="e">
        <f>I22</f>
        <v>#REF!</v>
      </c>
      <c r="J23" s="62" t="e">
        <f t="shared" si="2"/>
        <v>#REF!</v>
      </c>
      <c r="K23" s="63" t="e">
        <f t="shared" si="3"/>
        <v>#REF!</v>
      </c>
      <c r="L23" s="64" t="e">
        <f t="shared" si="4"/>
        <v>#REF!</v>
      </c>
      <c r="M23" s="65">
        <f t="shared" si="5"/>
        <v>2227500.0000000005</v>
      </c>
      <c r="N23" s="56" t="s">
        <v>36</v>
      </c>
      <c r="O23" s="3"/>
    </row>
    <row r="24" spans="1:16" ht="16.5" x14ac:dyDescent="0.3">
      <c r="A24" s="17">
        <v>23</v>
      </c>
      <c r="B24" s="4">
        <v>1004</v>
      </c>
      <c r="C24" s="4">
        <v>10</v>
      </c>
      <c r="D24" s="48" t="s">
        <v>14</v>
      </c>
      <c r="E24" s="48">
        <v>656</v>
      </c>
      <c r="F24" s="48">
        <v>19</v>
      </c>
      <c r="G24" s="4">
        <f t="shared" si="0"/>
        <v>675</v>
      </c>
      <c r="H24" s="4">
        <f t="shared" si="1"/>
        <v>742.50000000000011</v>
      </c>
      <c r="I24" s="17" t="e">
        <f>#REF!</f>
        <v>#REF!</v>
      </c>
      <c r="J24" s="62" t="e">
        <f t="shared" si="2"/>
        <v>#REF!</v>
      </c>
      <c r="K24" s="63" t="e">
        <f t="shared" si="3"/>
        <v>#REF!</v>
      </c>
      <c r="L24" s="64" t="e">
        <f t="shared" si="4"/>
        <v>#REF!</v>
      </c>
      <c r="M24" s="65">
        <f t="shared" si="5"/>
        <v>2227500.0000000005</v>
      </c>
      <c r="N24" s="56" t="s">
        <v>36</v>
      </c>
      <c r="O24" s="3"/>
    </row>
    <row r="25" spans="1:16" ht="16.5" x14ac:dyDescent="0.3">
      <c r="A25" s="17">
        <v>24</v>
      </c>
      <c r="B25" s="4">
        <v>1101</v>
      </c>
      <c r="C25" s="4">
        <v>11</v>
      </c>
      <c r="D25" s="47" t="s">
        <v>14</v>
      </c>
      <c r="E25" s="48">
        <v>657</v>
      </c>
      <c r="F25" s="48">
        <v>18</v>
      </c>
      <c r="G25" s="4">
        <f t="shared" si="0"/>
        <v>675</v>
      </c>
      <c r="H25" s="4">
        <f t="shared" si="1"/>
        <v>742.50000000000011</v>
      </c>
      <c r="I25" s="17" t="e">
        <f>#REF!+60</f>
        <v>#REF!</v>
      </c>
      <c r="J25" s="62" t="e">
        <f t="shared" si="2"/>
        <v>#REF!</v>
      </c>
      <c r="K25" s="63" t="e">
        <f t="shared" si="3"/>
        <v>#REF!</v>
      </c>
      <c r="L25" s="64" t="e">
        <f t="shared" si="4"/>
        <v>#REF!</v>
      </c>
      <c r="M25" s="65">
        <f t="shared" si="5"/>
        <v>2227500.0000000005</v>
      </c>
      <c r="N25" s="56" t="s">
        <v>36</v>
      </c>
      <c r="O25" s="3"/>
    </row>
    <row r="26" spans="1:16" ht="16.5" x14ac:dyDescent="0.3">
      <c r="A26" s="17">
        <v>25</v>
      </c>
      <c r="B26" s="4">
        <v>1102</v>
      </c>
      <c r="C26" s="4">
        <v>11</v>
      </c>
      <c r="D26" s="48" t="s">
        <v>14</v>
      </c>
      <c r="E26" s="48">
        <v>657</v>
      </c>
      <c r="F26" s="48">
        <v>18</v>
      </c>
      <c r="G26" s="4">
        <f t="shared" si="0"/>
        <v>675</v>
      </c>
      <c r="H26" s="4">
        <f t="shared" si="1"/>
        <v>742.50000000000011</v>
      </c>
      <c r="I26" s="17" t="e">
        <f>I25</f>
        <v>#REF!</v>
      </c>
      <c r="J26" s="62" t="e">
        <f t="shared" si="2"/>
        <v>#REF!</v>
      </c>
      <c r="K26" s="63" t="e">
        <f t="shared" si="3"/>
        <v>#REF!</v>
      </c>
      <c r="L26" s="64" t="e">
        <f t="shared" si="4"/>
        <v>#REF!</v>
      </c>
      <c r="M26" s="65">
        <f t="shared" si="5"/>
        <v>2227500.0000000005</v>
      </c>
      <c r="N26" s="56" t="s">
        <v>36</v>
      </c>
      <c r="O26" s="3"/>
    </row>
    <row r="27" spans="1:16" ht="16.5" x14ac:dyDescent="0.3">
      <c r="A27" s="17">
        <v>26</v>
      </c>
      <c r="B27" s="4">
        <v>1104</v>
      </c>
      <c r="C27" s="4">
        <v>11</v>
      </c>
      <c r="D27" s="48" t="s">
        <v>14</v>
      </c>
      <c r="E27" s="48">
        <v>656</v>
      </c>
      <c r="F27" s="48">
        <v>19</v>
      </c>
      <c r="G27" s="4">
        <f t="shared" si="0"/>
        <v>675</v>
      </c>
      <c r="H27" s="4">
        <f t="shared" si="1"/>
        <v>742.50000000000011</v>
      </c>
      <c r="I27" s="17" t="e">
        <f>#REF!</f>
        <v>#REF!</v>
      </c>
      <c r="J27" s="62" t="e">
        <f t="shared" si="2"/>
        <v>#REF!</v>
      </c>
      <c r="K27" s="63" t="e">
        <f t="shared" si="3"/>
        <v>#REF!</v>
      </c>
      <c r="L27" s="64" t="e">
        <f t="shared" si="4"/>
        <v>#REF!</v>
      </c>
      <c r="M27" s="65">
        <f t="shared" si="5"/>
        <v>2227500.0000000005</v>
      </c>
      <c r="N27" s="56" t="s">
        <v>36</v>
      </c>
      <c r="O27" s="3"/>
    </row>
    <row r="28" spans="1:16" ht="16.5" x14ac:dyDescent="0.3">
      <c r="A28" s="17">
        <v>27</v>
      </c>
      <c r="B28" s="4">
        <v>1201</v>
      </c>
      <c r="C28" s="4">
        <v>12</v>
      </c>
      <c r="D28" s="47" t="s">
        <v>14</v>
      </c>
      <c r="E28" s="48">
        <v>657</v>
      </c>
      <c r="F28" s="48">
        <v>18</v>
      </c>
      <c r="G28" s="4">
        <f t="shared" si="0"/>
        <v>675</v>
      </c>
      <c r="H28" s="4">
        <f t="shared" si="1"/>
        <v>742.50000000000011</v>
      </c>
      <c r="I28" s="17" t="e">
        <f>#REF!+60</f>
        <v>#REF!</v>
      </c>
      <c r="J28" s="62" t="e">
        <f t="shared" si="2"/>
        <v>#REF!</v>
      </c>
      <c r="K28" s="63" t="e">
        <f t="shared" si="3"/>
        <v>#REF!</v>
      </c>
      <c r="L28" s="64" t="e">
        <f t="shared" si="4"/>
        <v>#REF!</v>
      </c>
      <c r="M28" s="65">
        <f t="shared" si="5"/>
        <v>2227500.0000000005</v>
      </c>
      <c r="N28" s="56" t="s">
        <v>36</v>
      </c>
      <c r="O28" s="3"/>
    </row>
    <row r="29" spans="1:16" ht="16.5" x14ac:dyDescent="0.3">
      <c r="A29" s="17">
        <v>28</v>
      </c>
      <c r="B29" s="4">
        <v>1202</v>
      </c>
      <c r="C29" s="4">
        <v>12</v>
      </c>
      <c r="D29" s="48" t="s">
        <v>14</v>
      </c>
      <c r="E29" s="48">
        <v>657</v>
      </c>
      <c r="F29" s="48">
        <v>18</v>
      </c>
      <c r="G29" s="4">
        <f t="shared" si="0"/>
        <v>675</v>
      </c>
      <c r="H29" s="4">
        <f t="shared" si="1"/>
        <v>742.50000000000011</v>
      </c>
      <c r="I29" s="17" t="e">
        <f>I28</f>
        <v>#REF!</v>
      </c>
      <c r="J29" s="62" t="e">
        <f t="shared" si="2"/>
        <v>#REF!</v>
      </c>
      <c r="K29" s="63" t="e">
        <f t="shared" si="3"/>
        <v>#REF!</v>
      </c>
      <c r="L29" s="64" t="e">
        <f t="shared" si="4"/>
        <v>#REF!</v>
      </c>
      <c r="M29" s="65">
        <f t="shared" si="5"/>
        <v>2227500.0000000005</v>
      </c>
      <c r="N29" s="56" t="s">
        <v>36</v>
      </c>
      <c r="O29" s="3"/>
    </row>
    <row r="30" spans="1:16" ht="16.5" x14ac:dyDescent="0.3">
      <c r="A30" s="17">
        <v>29</v>
      </c>
      <c r="B30" s="4">
        <v>1204</v>
      </c>
      <c r="C30" s="4">
        <v>12</v>
      </c>
      <c r="D30" s="48" t="s">
        <v>14</v>
      </c>
      <c r="E30" s="48">
        <v>656</v>
      </c>
      <c r="F30" s="48">
        <v>19</v>
      </c>
      <c r="G30" s="4">
        <f t="shared" si="0"/>
        <v>675</v>
      </c>
      <c r="H30" s="4">
        <f t="shared" si="1"/>
        <v>742.50000000000011</v>
      </c>
      <c r="I30" s="17" t="e">
        <f>#REF!</f>
        <v>#REF!</v>
      </c>
      <c r="J30" s="62" t="e">
        <f t="shared" si="2"/>
        <v>#REF!</v>
      </c>
      <c r="K30" s="63" t="e">
        <f t="shared" si="3"/>
        <v>#REF!</v>
      </c>
      <c r="L30" s="64" t="e">
        <f t="shared" si="4"/>
        <v>#REF!</v>
      </c>
      <c r="M30" s="65">
        <f t="shared" si="5"/>
        <v>2227500.0000000005</v>
      </c>
      <c r="N30" s="56" t="s">
        <v>36</v>
      </c>
      <c r="O30" s="3"/>
    </row>
    <row r="31" spans="1:16" ht="16.5" x14ac:dyDescent="0.3">
      <c r="A31" s="17">
        <v>30</v>
      </c>
      <c r="B31" s="4">
        <v>1301</v>
      </c>
      <c r="C31" s="4">
        <v>13</v>
      </c>
      <c r="D31" s="47" t="s">
        <v>14</v>
      </c>
      <c r="E31" s="48">
        <v>657</v>
      </c>
      <c r="F31" s="48">
        <v>18</v>
      </c>
      <c r="G31" s="4">
        <f t="shared" si="0"/>
        <v>675</v>
      </c>
      <c r="H31" s="4">
        <f t="shared" si="1"/>
        <v>742.50000000000011</v>
      </c>
      <c r="I31" s="17" t="e">
        <f>#REF!+60</f>
        <v>#REF!</v>
      </c>
      <c r="J31" s="62" t="e">
        <f t="shared" si="2"/>
        <v>#REF!</v>
      </c>
      <c r="K31" s="63" t="e">
        <f t="shared" si="3"/>
        <v>#REF!</v>
      </c>
      <c r="L31" s="64" t="e">
        <f t="shared" si="4"/>
        <v>#REF!</v>
      </c>
      <c r="M31" s="65">
        <f t="shared" si="5"/>
        <v>2227500.0000000005</v>
      </c>
      <c r="N31" s="56" t="s">
        <v>36</v>
      </c>
      <c r="O31" s="3"/>
    </row>
    <row r="32" spans="1:16" ht="16.5" x14ac:dyDescent="0.3">
      <c r="A32" s="17">
        <v>31</v>
      </c>
      <c r="B32" s="4">
        <v>1302</v>
      </c>
      <c r="C32" s="4">
        <v>13</v>
      </c>
      <c r="D32" s="48" t="s">
        <v>14</v>
      </c>
      <c r="E32" s="48">
        <v>657</v>
      </c>
      <c r="F32" s="48">
        <v>18</v>
      </c>
      <c r="G32" s="4">
        <f t="shared" si="0"/>
        <v>675</v>
      </c>
      <c r="H32" s="4">
        <f t="shared" si="1"/>
        <v>742.50000000000011</v>
      </c>
      <c r="I32" s="17" t="e">
        <f>I31</f>
        <v>#REF!</v>
      </c>
      <c r="J32" s="62" t="e">
        <f t="shared" si="2"/>
        <v>#REF!</v>
      </c>
      <c r="K32" s="63" t="e">
        <f t="shared" si="3"/>
        <v>#REF!</v>
      </c>
      <c r="L32" s="64" t="e">
        <f t="shared" si="4"/>
        <v>#REF!</v>
      </c>
      <c r="M32" s="65">
        <f t="shared" si="5"/>
        <v>2227500.0000000005</v>
      </c>
      <c r="N32" s="56" t="s">
        <v>36</v>
      </c>
      <c r="O32" s="3"/>
    </row>
    <row r="33" spans="1:16" ht="16.5" x14ac:dyDescent="0.3">
      <c r="A33" s="17">
        <v>32</v>
      </c>
      <c r="B33" s="4">
        <v>1304</v>
      </c>
      <c r="C33" s="4">
        <v>13</v>
      </c>
      <c r="D33" s="48" t="s">
        <v>14</v>
      </c>
      <c r="E33" s="48">
        <v>656</v>
      </c>
      <c r="F33" s="48">
        <v>19</v>
      </c>
      <c r="G33" s="4">
        <f t="shared" si="0"/>
        <v>675</v>
      </c>
      <c r="H33" s="4">
        <f t="shared" si="1"/>
        <v>742.50000000000011</v>
      </c>
      <c r="I33" s="17" t="e">
        <f>#REF!</f>
        <v>#REF!</v>
      </c>
      <c r="J33" s="62" t="e">
        <f t="shared" si="2"/>
        <v>#REF!</v>
      </c>
      <c r="K33" s="63" t="e">
        <f t="shared" si="3"/>
        <v>#REF!</v>
      </c>
      <c r="L33" s="64" t="e">
        <f t="shared" si="4"/>
        <v>#REF!</v>
      </c>
      <c r="M33" s="65">
        <f t="shared" si="5"/>
        <v>2227500.0000000005</v>
      </c>
      <c r="N33" s="56" t="s">
        <v>36</v>
      </c>
      <c r="O33" s="3"/>
    </row>
    <row r="34" spans="1:16" x14ac:dyDescent="0.25">
      <c r="A34" s="90" t="s">
        <v>3</v>
      </c>
      <c r="B34" s="91"/>
      <c r="C34" s="91"/>
      <c r="D34" s="92"/>
      <c r="E34" s="55">
        <f>SUM(E2:E33)</f>
        <v>21014</v>
      </c>
      <c r="F34" s="55">
        <f>SUM(F2:F33)</f>
        <v>586</v>
      </c>
      <c r="G34" s="16">
        <f>SUM(G2:G33)</f>
        <v>21600</v>
      </c>
      <c r="H34" s="16">
        <f>SUM(H2:H33)</f>
        <v>23760.000000000004</v>
      </c>
      <c r="I34" s="16"/>
      <c r="J34" s="66" t="e">
        <f>SUM(J2:J33)</f>
        <v>#REF!</v>
      </c>
      <c r="K34" s="66" t="e">
        <f>SUM(K2:K33)</f>
        <v>#REF!</v>
      </c>
      <c r="L34" s="64"/>
      <c r="M34" s="67">
        <f>SUM(M2:M33)</f>
        <v>71280000.000000015</v>
      </c>
      <c r="N34" s="39"/>
    </row>
    <row r="35" spans="1:16" x14ac:dyDescent="0.25">
      <c r="A35" s="18"/>
      <c r="B35" s="9"/>
      <c r="C35" s="25"/>
      <c r="D35" s="9"/>
      <c r="E35" s="9"/>
      <c r="F35" s="9"/>
      <c r="G35" s="9"/>
      <c r="H35" s="9"/>
      <c r="I35" s="18"/>
      <c r="J35" s="68"/>
      <c r="K35" s="68"/>
      <c r="L35" s="69"/>
      <c r="M35" s="70"/>
      <c r="N35" s="19"/>
    </row>
    <row r="36" spans="1:16" x14ac:dyDescent="0.25">
      <c r="A36" s="18"/>
      <c r="B36" s="9"/>
      <c r="C36" s="25"/>
      <c r="D36" s="21"/>
      <c r="E36" s="21"/>
      <c r="F36" s="21"/>
      <c r="G36" s="22"/>
      <c r="H36" s="22"/>
      <c r="I36" s="18"/>
      <c r="J36" s="71"/>
      <c r="K36" s="71"/>
      <c r="L36" s="72"/>
      <c r="M36" s="23"/>
      <c r="N36" s="19"/>
    </row>
    <row r="37" spans="1:16" ht="16.5" x14ac:dyDescent="0.3">
      <c r="A37" s="18"/>
      <c r="B37" s="9"/>
      <c r="C37" s="25"/>
      <c r="N37" s="19"/>
      <c r="O37" s="3"/>
    </row>
    <row r="38" spans="1:16" ht="16.5" x14ac:dyDescent="0.3">
      <c r="A38" s="18"/>
      <c r="B38" s="9"/>
      <c r="C38" s="25"/>
      <c r="N38" s="19"/>
      <c r="O38" s="3"/>
    </row>
    <row r="39" spans="1:16" ht="17.25" thickBot="1" x14ac:dyDescent="0.35">
      <c r="A39" s="18"/>
      <c r="B39" s="9"/>
      <c r="C39" s="25"/>
      <c r="N39" s="19"/>
      <c r="O39" s="3"/>
    </row>
    <row r="40" spans="1:16" ht="15.75" thickBot="1" x14ac:dyDescent="0.3">
      <c r="A40" s="18"/>
      <c r="B40" s="9"/>
      <c r="C40" s="25"/>
      <c r="H40" s="2"/>
      <c r="M40" s="24"/>
      <c r="N40" s="19"/>
      <c r="O40" s="20"/>
      <c r="P40" s="27"/>
    </row>
    <row r="41" spans="1:16" ht="15.75" thickBot="1" x14ac:dyDescent="0.3">
      <c r="A41" s="18"/>
      <c r="B41" s="9"/>
      <c r="C41" s="25"/>
      <c r="N41" s="19"/>
      <c r="O41" s="20"/>
      <c r="P41" s="27"/>
    </row>
    <row r="42" spans="1:16" ht="15.75" thickBot="1" x14ac:dyDescent="0.3">
      <c r="A42" s="18"/>
      <c r="B42" s="9"/>
      <c r="C42" s="25"/>
      <c r="N42" s="19"/>
      <c r="O42" s="20"/>
      <c r="P42" s="27"/>
    </row>
    <row r="43" spans="1:16" ht="15.75" thickBot="1" x14ac:dyDescent="0.3">
      <c r="A43" s="18"/>
      <c r="B43" s="9"/>
      <c r="C43" s="25"/>
      <c r="N43" s="19"/>
      <c r="O43" s="20"/>
      <c r="P43" s="27"/>
    </row>
    <row r="44" spans="1:16" ht="15.75" thickBot="1" x14ac:dyDescent="0.3">
      <c r="A44" s="18"/>
      <c r="B44" s="9"/>
      <c r="C44" s="25"/>
      <c r="N44" s="19"/>
      <c r="O44" s="20"/>
      <c r="P44" s="27"/>
    </row>
    <row r="45" spans="1:16" ht="15.75" thickBot="1" x14ac:dyDescent="0.3">
      <c r="A45" s="18"/>
      <c r="B45" s="9"/>
      <c r="C45" s="25"/>
      <c r="N45" s="19"/>
      <c r="O45" s="20"/>
      <c r="P45" s="27"/>
    </row>
    <row r="46" spans="1:16" ht="15.75" thickBot="1" x14ac:dyDescent="0.3">
      <c r="A46" s="18"/>
      <c r="B46" s="9"/>
      <c r="C46" s="25"/>
      <c r="N46" s="19"/>
      <c r="O46" s="20"/>
      <c r="P46" s="27"/>
    </row>
    <row r="47" spans="1:16" ht="15.75" thickBot="1" x14ac:dyDescent="0.3">
      <c r="A47" s="18"/>
      <c r="B47" s="9"/>
      <c r="C47" s="25"/>
      <c r="N47" s="19"/>
      <c r="O47" s="20"/>
      <c r="P47" s="27"/>
    </row>
    <row r="48" spans="1:16" ht="15.75" thickBot="1" x14ac:dyDescent="0.3">
      <c r="A48" s="18"/>
      <c r="B48" s="9"/>
      <c r="C48" s="25"/>
      <c r="N48" s="19"/>
      <c r="O48" s="20"/>
      <c r="P48" s="27"/>
    </row>
    <row r="49" spans="1:16" ht="15.75" thickBot="1" x14ac:dyDescent="0.3">
      <c r="A49" s="18"/>
      <c r="B49" s="9"/>
      <c r="C49" s="25"/>
      <c r="N49" s="19"/>
      <c r="O49" s="20"/>
      <c r="P49" s="27"/>
    </row>
    <row r="50" spans="1:16" ht="15.75" thickBot="1" x14ac:dyDescent="0.3">
      <c r="A50" s="18"/>
      <c r="B50" s="9"/>
      <c r="C50" s="25"/>
      <c r="N50" s="19"/>
      <c r="O50" s="20"/>
      <c r="P50" s="27"/>
    </row>
    <row r="51" spans="1:16" ht="16.5" x14ac:dyDescent="0.3">
      <c r="A51" s="18"/>
      <c r="B51" s="9"/>
      <c r="C51" s="25"/>
      <c r="N51" s="19"/>
      <c r="O51" s="3"/>
    </row>
    <row r="52" spans="1:16" ht="16.5" x14ac:dyDescent="0.3">
      <c r="A52" s="18"/>
      <c r="B52" s="9"/>
      <c r="C52" s="25"/>
      <c r="N52" s="19"/>
      <c r="O52" s="3"/>
    </row>
    <row r="53" spans="1:16" ht="16.5" x14ac:dyDescent="0.3">
      <c r="A53" s="18"/>
      <c r="B53" s="9"/>
      <c r="C53" s="25"/>
      <c r="N53" s="19"/>
      <c r="O53" s="3"/>
    </row>
    <row r="54" spans="1:16" ht="16.5" x14ac:dyDescent="0.3">
      <c r="A54" s="18"/>
      <c r="B54" s="9"/>
      <c r="C54" s="25"/>
      <c r="N54" s="19"/>
      <c r="O54" s="3"/>
    </row>
    <row r="55" spans="1:16" ht="16.5" x14ac:dyDescent="0.3">
      <c r="A55" s="18"/>
      <c r="B55" s="9"/>
      <c r="C55" s="25"/>
      <c r="N55" s="19"/>
      <c r="O55" s="3"/>
    </row>
    <row r="56" spans="1:16" ht="16.5" x14ac:dyDescent="0.3">
      <c r="A56" s="18"/>
      <c r="B56" s="9"/>
      <c r="C56" s="25"/>
      <c r="N56" s="19"/>
      <c r="O56" s="3"/>
    </row>
    <row r="57" spans="1:16" ht="16.5" x14ac:dyDescent="0.3">
      <c r="A57" s="18"/>
      <c r="B57" s="9"/>
      <c r="C57" s="25"/>
      <c r="N57" s="19"/>
      <c r="O57" s="3"/>
    </row>
    <row r="58" spans="1:16" ht="16.5" x14ac:dyDescent="0.3">
      <c r="A58" s="18"/>
      <c r="B58" s="9"/>
      <c r="C58" s="25"/>
      <c r="N58" s="19"/>
      <c r="O58" s="3"/>
    </row>
    <row r="59" spans="1:16" ht="16.5" x14ac:dyDescent="0.3">
      <c r="A59" s="18"/>
      <c r="B59" s="9"/>
      <c r="C59" s="25"/>
      <c r="N59" s="19"/>
      <c r="O59" s="3"/>
    </row>
    <row r="60" spans="1:16" ht="16.5" x14ac:dyDescent="0.3">
      <c r="A60" s="18"/>
      <c r="B60" s="9"/>
      <c r="C60" s="25"/>
      <c r="N60" s="19"/>
      <c r="O60" s="3"/>
    </row>
    <row r="61" spans="1:16" ht="16.5" x14ac:dyDescent="0.3">
      <c r="A61" s="18"/>
      <c r="B61" s="9"/>
      <c r="C61" s="25"/>
      <c r="N61" s="19"/>
      <c r="O61" s="3"/>
    </row>
    <row r="62" spans="1:16" ht="16.5" x14ac:dyDescent="0.3">
      <c r="A62" s="18"/>
      <c r="B62" s="9"/>
      <c r="C62" s="25"/>
      <c r="N62" s="19"/>
      <c r="O62" s="3"/>
    </row>
    <row r="63" spans="1:16" ht="16.5" x14ac:dyDescent="0.3">
      <c r="A63" s="18"/>
      <c r="B63" s="9"/>
      <c r="C63" s="25"/>
      <c r="N63" s="19"/>
      <c r="O63" s="3"/>
    </row>
    <row r="64" spans="1:16" ht="16.5" x14ac:dyDescent="0.3">
      <c r="A64" s="18"/>
      <c r="B64" s="9"/>
      <c r="C64" s="25"/>
      <c r="N64" s="19"/>
      <c r="O64" s="3"/>
      <c r="P64" s="10"/>
    </row>
    <row r="65" spans="1:16" ht="16.5" x14ac:dyDescent="0.3">
      <c r="A65" s="18"/>
      <c r="B65" s="9"/>
      <c r="C65" s="25"/>
      <c r="N65" s="19"/>
      <c r="O65" s="3"/>
      <c r="P65" s="28"/>
    </row>
    <row r="66" spans="1:16" ht="16.5" x14ac:dyDescent="0.3">
      <c r="A66" s="18"/>
      <c r="B66" s="9"/>
      <c r="C66" s="25"/>
      <c r="N66" s="19"/>
      <c r="O66" s="3"/>
      <c r="P66" s="28"/>
    </row>
    <row r="67" spans="1:16" ht="16.5" x14ac:dyDescent="0.3">
      <c r="A67" s="18"/>
      <c r="B67" s="9"/>
      <c r="C67" s="25"/>
      <c r="N67" s="19"/>
      <c r="O67" s="3"/>
      <c r="P67" s="10"/>
    </row>
    <row r="68" spans="1:16" x14ac:dyDescent="0.25">
      <c r="A68" s="21"/>
      <c r="B68" s="9"/>
      <c r="C68" s="25"/>
      <c r="N68" s="23"/>
    </row>
    <row r="69" spans="1:16" x14ac:dyDescent="0.25">
      <c r="B69" s="9"/>
      <c r="C69" s="25"/>
    </row>
    <row r="70" spans="1:16" x14ac:dyDescent="0.25">
      <c r="B70" s="9"/>
      <c r="C70" s="25"/>
    </row>
    <row r="72" spans="1:16" x14ac:dyDescent="0.25">
      <c r="N72" s="24"/>
    </row>
  </sheetData>
  <mergeCells count="1">
    <mergeCell ref="A34:D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tabSelected="1" zoomScale="130" zoomScaleNormal="130" workbookViewId="0">
      <selection activeCell="G19" sqref="G19"/>
    </sheetView>
  </sheetViews>
  <sheetFormatPr defaultRowHeight="15" x14ac:dyDescent="0.25"/>
  <cols>
    <col min="1" max="1" width="9.140625" style="1"/>
    <col min="2" max="2" width="25.5703125" style="1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32" t="s">
        <v>4</v>
      </c>
      <c r="B1" s="32" t="s">
        <v>46</v>
      </c>
      <c r="C1" s="32" t="s">
        <v>10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/>
      <c r="J1"/>
      <c r="L1" s="1"/>
      <c r="M1" s="1"/>
    </row>
    <row r="2" spans="1:13" ht="49.5" x14ac:dyDescent="0.25">
      <c r="A2" s="73">
        <v>1</v>
      </c>
      <c r="B2" s="74" t="s">
        <v>45</v>
      </c>
      <c r="C2" s="75" t="s">
        <v>47</v>
      </c>
      <c r="D2" s="74">
        <f>19+47+1</f>
        <v>67</v>
      </c>
      <c r="E2" s="76">
        <v>41725</v>
      </c>
      <c r="F2" s="77">
        <v>45898</v>
      </c>
      <c r="G2" s="78">
        <v>905217060</v>
      </c>
      <c r="H2" s="79">
        <v>950477913</v>
      </c>
      <c r="I2" s="80">
        <v>3000</v>
      </c>
      <c r="J2" s="81">
        <f>F2*I2</f>
        <v>137694000</v>
      </c>
      <c r="K2" s="80"/>
      <c r="L2" s="41">
        <f>J2*K2%</f>
        <v>0</v>
      </c>
      <c r="M2" s="1"/>
    </row>
    <row r="3" spans="1:13" ht="16.5" x14ac:dyDescent="0.25">
      <c r="A3" s="73">
        <v>2</v>
      </c>
      <c r="B3" s="74" t="s">
        <v>48</v>
      </c>
      <c r="C3" s="82" t="s">
        <v>49</v>
      </c>
      <c r="D3" s="74">
        <v>32</v>
      </c>
      <c r="E3" s="16">
        <v>21600</v>
      </c>
      <c r="F3" s="83">
        <v>23760</v>
      </c>
      <c r="G3" s="84">
        <v>0</v>
      </c>
      <c r="H3" s="84">
        <v>0</v>
      </c>
      <c r="I3" s="80">
        <v>3000</v>
      </c>
      <c r="J3" s="81">
        <f t="shared" ref="J3" si="0">F3*I3</f>
        <v>71280000</v>
      </c>
      <c r="K3" s="80"/>
      <c r="L3" s="41"/>
      <c r="M3" s="1"/>
    </row>
    <row r="4" spans="1:13" ht="15.75" x14ac:dyDescent="0.25">
      <c r="A4" s="93" t="s">
        <v>17</v>
      </c>
      <c r="B4" s="94"/>
      <c r="C4" s="95"/>
      <c r="D4" s="85">
        <f>D2+D3</f>
        <v>99</v>
      </c>
      <c r="E4" s="86">
        <f t="shared" ref="E4:H4" si="1">SUM(E2:E3)</f>
        <v>63325</v>
      </c>
      <c r="F4" s="86">
        <f t="shared" si="1"/>
        <v>69658</v>
      </c>
      <c r="G4" s="87">
        <f t="shared" si="1"/>
        <v>905217060</v>
      </c>
      <c r="H4" s="87">
        <f t="shared" si="1"/>
        <v>950477913</v>
      </c>
      <c r="I4"/>
      <c r="J4" s="88">
        <f>SUM(J2:J3)</f>
        <v>208974000</v>
      </c>
      <c r="L4" s="42">
        <f>SUM(L2:L3)</f>
        <v>0</v>
      </c>
      <c r="M4" s="1"/>
    </row>
    <row r="5" spans="1:13" x14ac:dyDescent="0.25">
      <c r="A5"/>
      <c r="B5"/>
      <c r="C5"/>
      <c r="D5"/>
      <c r="E5"/>
      <c r="F5"/>
      <c r="G5"/>
      <c r="H5"/>
      <c r="I5"/>
      <c r="J5" s="24"/>
      <c r="L5" s="1"/>
      <c r="M5" s="1"/>
    </row>
    <row r="6" spans="1:13" x14ac:dyDescent="0.25">
      <c r="A6"/>
      <c r="B6"/>
      <c r="C6"/>
      <c r="D6"/>
      <c r="E6"/>
      <c r="F6"/>
      <c r="G6"/>
      <c r="H6"/>
      <c r="I6"/>
      <c r="J6" s="35"/>
      <c r="L6" s="1"/>
      <c r="M6" s="1"/>
    </row>
    <row r="7" spans="1:13" x14ac:dyDescent="0.25">
      <c r="A7"/>
      <c r="B7"/>
      <c r="C7"/>
      <c r="D7"/>
      <c r="E7"/>
      <c r="F7" s="2"/>
      <c r="G7"/>
      <c r="H7"/>
      <c r="I7"/>
      <c r="J7" s="88">
        <f>F4*3000</f>
        <v>208974000</v>
      </c>
      <c r="L7" s="1"/>
      <c r="M7" s="1"/>
    </row>
    <row r="8" spans="1:13" x14ac:dyDescent="0.25">
      <c r="A8"/>
      <c r="B8"/>
      <c r="C8"/>
      <c r="D8"/>
      <c r="E8"/>
      <c r="F8"/>
      <c r="G8"/>
      <c r="H8"/>
      <c r="I8"/>
      <c r="J8" s="89">
        <f>J7*22%</f>
        <v>45974280</v>
      </c>
      <c r="M8" s="1"/>
    </row>
    <row r="9" spans="1:13" x14ac:dyDescent="0.25">
      <c r="A9"/>
      <c r="B9"/>
      <c r="C9"/>
      <c r="D9"/>
      <c r="E9"/>
      <c r="F9"/>
      <c r="G9"/>
      <c r="H9"/>
      <c r="I9"/>
      <c r="J9"/>
      <c r="M9" s="1"/>
    </row>
    <row r="10" spans="1:13" x14ac:dyDescent="0.25">
      <c r="D10" s="1" t="e">
        <f>D2+D3+#REF!+#REF!</f>
        <v>#REF!</v>
      </c>
      <c r="K10" s="1"/>
      <c r="L10" s="1"/>
      <c r="M10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2F1-A8C6-494B-AF50-2067801458B7}">
  <dimension ref="AD12:AH17"/>
  <sheetViews>
    <sheetView topLeftCell="R1" zoomScaleNormal="100" workbookViewId="0">
      <selection activeCell="AG13" sqref="AG13"/>
    </sheetView>
  </sheetViews>
  <sheetFormatPr defaultRowHeight="15" x14ac:dyDescent="0.25"/>
  <sheetData>
    <row r="12" spans="30:34" ht="15.75" thickBot="1" x14ac:dyDescent="0.3"/>
    <row r="13" spans="30:34" ht="17.25" thickBot="1" x14ac:dyDescent="0.3">
      <c r="AD13" s="43">
        <v>1</v>
      </c>
      <c r="AE13" s="7" t="s">
        <v>12</v>
      </c>
      <c r="AF13" s="7">
        <v>65.5</v>
      </c>
      <c r="AG13" s="8">
        <f>AF13*10.764</f>
        <v>705.04199999999992</v>
      </c>
      <c r="AH13" s="57">
        <v>26</v>
      </c>
    </row>
    <row r="14" spans="30:34" ht="17.25" thickBot="1" x14ac:dyDescent="0.3">
      <c r="AD14" s="44">
        <v>2</v>
      </c>
      <c r="AE14" s="6" t="s">
        <v>30</v>
      </c>
      <c r="AF14" s="6">
        <v>76.180000000000007</v>
      </c>
      <c r="AG14" s="8">
        <f t="shared" ref="AG14:AG16" si="0">AF14*10.764</f>
        <v>820.00152000000003</v>
      </c>
      <c r="AH14" s="57">
        <v>1</v>
      </c>
    </row>
    <row r="15" spans="30:34" ht="17.25" thickBot="1" x14ac:dyDescent="0.3">
      <c r="AD15" s="43">
        <v>3</v>
      </c>
      <c r="AE15" s="7" t="s">
        <v>19</v>
      </c>
      <c r="AF15" s="7">
        <v>42.92</v>
      </c>
      <c r="AG15" s="8">
        <f t="shared" si="0"/>
        <v>461.99088</v>
      </c>
      <c r="AH15" s="57">
        <v>19</v>
      </c>
    </row>
    <row r="16" spans="30:34" ht="17.25" thickBot="1" x14ac:dyDescent="0.3">
      <c r="AD16" s="44">
        <v>4</v>
      </c>
      <c r="AE16" s="6" t="s">
        <v>12</v>
      </c>
      <c r="AF16" s="6">
        <v>61.04</v>
      </c>
      <c r="AG16" s="8">
        <f t="shared" si="0"/>
        <v>657.03455999999994</v>
      </c>
      <c r="AH16" s="57">
        <v>21</v>
      </c>
    </row>
    <row r="17" spans="34:34" x14ac:dyDescent="0.25">
      <c r="AH17" s="32">
        <f>SUM(AH13:AH16)</f>
        <v>67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9"/>
  <sheetViews>
    <sheetView zoomScale="130" zoomScaleNormal="130" workbookViewId="0">
      <selection activeCell="C16" sqref="C16"/>
    </sheetView>
  </sheetViews>
  <sheetFormatPr defaultRowHeight="15" x14ac:dyDescent="0.25"/>
  <sheetData>
    <row r="1" spans="1:15" x14ac:dyDescent="0.25">
      <c r="A1" s="37" t="s">
        <v>22</v>
      </c>
      <c r="J1" s="96" t="s">
        <v>33</v>
      </c>
      <c r="K1" s="96"/>
      <c r="L1" s="96"/>
      <c r="M1" s="96"/>
    </row>
    <row r="2" spans="1:15" x14ac:dyDescent="0.25">
      <c r="A2" t="s">
        <v>23</v>
      </c>
      <c r="B2">
        <v>3</v>
      </c>
      <c r="C2" t="s">
        <v>20</v>
      </c>
      <c r="H2" s="2"/>
      <c r="J2" s="45" t="s">
        <v>31</v>
      </c>
      <c r="K2" s="45" t="s">
        <v>32</v>
      </c>
      <c r="L2" s="45">
        <v>63.89</v>
      </c>
      <c r="M2" s="8">
        <f>L2*10.764</f>
        <v>687.71195999999998</v>
      </c>
    </row>
    <row r="3" spans="1:15" x14ac:dyDescent="0.25">
      <c r="B3">
        <v>4</v>
      </c>
      <c r="C3" t="s">
        <v>14</v>
      </c>
      <c r="H3" s="2"/>
      <c r="J3" s="45" t="s">
        <v>31</v>
      </c>
      <c r="K3" s="45">
        <v>3</v>
      </c>
      <c r="L3" s="45">
        <v>42.96</v>
      </c>
      <c r="M3" s="8">
        <f t="shared" ref="M3:M6" si="0">L3*10.764</f>
        <v>462.42143999999996</v>
      </c>
    </row>
    <row r="4" spans="1:15" x14ac:dyDescent="0.25">
      <c r="B4">
        <v>5</v>
      </c>
      <c r="C4" t="s">
        <v>14</v>
      </c>
      <c r="H4" s="2"/>
      <c r="K4" s="45">
        <v>4</v>
      </c>
      <c r="L4" s="45">
        <v>63.78</v>
      </c>
      <c r="M4" s="8">
        <f t="shared" si="0"/>
        <v>686.52791999999999</v>
      </c>
    </row>
    <row r="5" spans="1:15" x14ac:dyDescent="0.25">
      <c r="K5" s="45">
        <v>5</v>
      </c>
      <c r="L5" s="45">
        <v>60.99</v>
      </c>
      <c r="M5" s="8">
        <f t="shared" si="0"/>
        <v>656.49635999999998</v>
      </c>
    </row>
    <row r="6" spans="1:15" x14ac:dyDescent="0.25">
      <c r="A6" s="37" t="s">
        <v>24</v>
      </c>
      <c r="J6" t="s">
        <v>34</v>
      </c>
      <c r="K6" s="45">
        <v>2</v>
      </c>
      <c r="L6" s="45">
        <v>74.47</v>
      </c>
      <c r="M6" s="8">
        <f t="shared" si="0"/>
        <v>801.59507999999994</v>
      </c>
    </row>
    <row r="7" spans="1:15" x14ac:dyDescent="0.25">
      <c r="A7" t="s">
        <v>25</v>
      </c>
      <c r="B7">
        <v>1</v>
      </c>
      <c r="C7" t="s">
        <v>14</v>
      </c>
      <c r="H7" s="2"/>
    </row>
    <row r="8" spans="1:15" x14ac:dyDescent="0.25">
      <c r="B8">
        <v>2</v>
      </c>
      <c r="C8" t="s">
        <v>14</v>
      </c>
      <c r="H8" s="2"/>
      <c r="L8" t="s">
        <v>6</v>
      </c>
      <c r="N8" t="s">
        <v>35</v>
      </c>
    </row>
    <row r="9" spans="1:15" x14ac:dyDescent="0.25">
      <c r="B9">
        <v>3</v>
      </c>
      <c r="C9" t="s">
        <v>20</v>
      </c>
      <c r="H9" s="2"/>
      <c r="L9">
        <v>42.96</v>
      </c>
      <c r="M9" s="2">
        <f>L9*10.764</f>
        <v>462.42143999999996</v>
      </c>
      <c r="N9">
        <v>0</v>
      </c>
      <c r="O9" s="2">
        <f t="shared" ref="M9:O11" si="1">N9*10.764</f>
        <v>0</v>
      </c>
    </row>
    <row r="10" spans="1:15" x14ac:dyDescent="0.25">
      <c r="B10">
        <v>4</v>
      </c>
      <c r="C10" t="s">
        <v>14</v>
      </c>
      <c r="H10" s="2"/>
      <c r="L10">
        <v>63.78</v>
      </c>
      <c r="M10" s="2">
        <f t="shared" si="1"/>
        <v>686.52791999999999</v>
      </c>
      <c r="N10">
        <v>1.8</v>
      </c>
      <c r="O10" s="2">
        <f t="shared" si="1"/>
        <v>19.3752</v>
      </c>
    </row>
    <row r="11" spans="1:15" x14ac:dyDescent="0.25">
      <c r="B11">
        <v>5</v>
      </c>
      <c r="C11" t="s">
        <v>14</v>
      </c>
      <c r="H11" s="2"/>
      <c r="L11">
        <v>61</v>
      </c>
      <c r="M11" s="2">
        <f t="shared" si="1"/>
        <v>656.60399999999993</v>
      </c>
      <c r="N11">
        <v>0</v>
      </c>
      <c r="O11" s="2">
        <f t="shared" si="1"/>
        <v>0</v>
      </c>
    </row>
    <row r="13" spans="1:15" x14ac:dyDescent="0.25">
      <c r="A13" s="37" t="s">
        <v>26</v>
      </c>
    </row>
    <row r="14" spans="1:15" ht="17.25" customHeight="1" x14ac:dyDescent="0.25">
      <c r="A14" t="s">
        <v>23</v>
      </c>
      <c r="B14">
        <v>1</v>
      </c>
      <c r="C14" t="s">
        <v>14</v>
      </c>
      <c r="L14">
        <v>61.06</v>
      </c>
      <c r="M14" s="2">
        <f t="shared" ref="M14" si="2">L14*10.764</f>
        <v>657.24983999999995</v>
      </c>
      <c r="N14">
        <v>1.69</v>
      </c>
      <c r="O14" s="2">
        <f t="shared" ref="O14" si="3">N14*10.764</f>
        <v>18.19116</v>
      </c>
    </row>
    <row r="15" spans="1:15" x14ac:dyDescent="0.25">
      <c r="B15">
        <v>2</v>
      </c>
      <c r="C15" t="s">
        <v>14</v>
      </c>
      <c r="L15">
        <v>61.06</v>
      </c>
      <c r="M15" s="2">
        <f t="shared" ref="M15" si="4">L15*10.764</f>
        <v>657.24983999999995</v>
      </c>
      <c r="N15">
        <v>1.69</v>
      </c>
      <c r="O15" s="2">
        <f t="shared" ref="O15" si="5">N15*10.764</f>
        <v>18.19116</v>
      </c>
    </row>
    <row r="16" spans="1:15" x14ac:dyDescent="0.25">
      <c r="B16">
        <v>3</v>
      </c>
      <c r="C16" t="s">
        <v>28</v>
      </c>
      <c r="L16">
        <v>42.96</v>
      </c>
      <c r="M16" s="2">
        <f t="shared" ref="M16" si="6">L16*10.764</f>
        <v>462.42143999999996</v>
      </c>
      <c r="N16">
        <v>0</v>
      </c>
      <c r="O16" s="2">
        <f t="shared" ref="O16" si="7">N16*10.764</f>
        <v>0</v>
      </c>
    </row>
    <row r="17" spans="1:15" x14ac:dyDescent="0.25">
      <c r="B17">
        <v>4</v>
      </c>
      <c r="C17" t="s">
        <v>18</v>
      </c>
      <c r="L17">
        <v>60.97</v>
      </c>
      <c r="M17" s="2">
        <f t="shared" ref="M17" si="8">L17*10.764</f>
        <v>656.28107999999997</v>
      </c>
      <c r="N17">
        <v>1.8</v>
      </c>
      <c r="O17" s="2">
        <f t="shared" ref="O17" si="9">N17*10.764</f>
        <v>19.3752</v>
      </c>
    </row>
    <row r="18" spans="1:15" x14ac:dyDescent="0.25">
      <c r="B18">
        <v>5</v>
      </c>
      <c r="C18" t="s">
        <v>14</v>
      </c>
      <c r="L18">
        <v>61</v>
      </c>
      <c r="M18" s="2">
        <f t="shared" ref="M18" si="10">L18*10.764</f>
        <v>656.60399999999993</v>
      </c>
      <c r="N18">
        <v>0</v>
      </c>
      <c r="O18" s="2">
        <f t="shared" ref="O18" si="11">N18*10.764</f>
        <v>0</v>
      </c>
    </row>
    <row r="20" spans="1:15" x14ac:dyDescent="0.25">
      <c r="A20" s="37" t="s">
        <v>27</v>
      </c>
    </row>
    <row r="21" spans="1:15" x14ac:dyDescent="0.25">
      <c r="A21" t="s">
        <v>23</v>
      </c>
      <c r="B21">
        <v>1</v>
      </c>
      <c r="C21" t="s">
        <v>14</v>
      </c>
      <c r="L21">
        <v>61.06</v>
      </c>
      <c r="M21" s="2">
        <f t="shared" ref="M21:M22" si="12">L21*10.764</f>
        <v>657.24983999999995</v>
      </c>
      <c r="N21">
        <v>1.69</v>
      </c>
      <c r="O21" s="2">
        <f t="shared" ref="O21:O22" si="13">N21*10.764</f>
        <v>18.19116</v>
      </c>
    </row>
    <row r="22" spans="1:15" x14ac:dyDescent="0.25">
      <c r="B22" s="29">
        <v>2</v>
      </c>
      <c r="C22" s="29" t="s">
        <v>29</v>
      </c>
      <c r="L22">
        <v>61.06</v>
      </c>
      <c r="M22" s="2">
        <f t="shared" si="12"/>
        <v>657.24983999999995</v>
      </c>
      <c r="N22">
        <v>1.69</v>
      </c>
      <c r="O22" s="2">
        <f t="shared" si="13"/>
        <v>18.19116</v>
      </c>
    </row>
    <row r="23" spans="1:15" x14ac:dyDescent="0.25">
      <c r="B23">
        <v>4</v>
      </c>
      <c r="C23" t="s">
        <v>18</v>
      </c>
      <c r="L23">
        <v>0</v>
      </c>
      <c r="M23">
        <v>0</v>
      </c>
      <c r="N23">
        <v>0</v>
      </c>
      <c r="O23">
        <v>0</v>
      </c>
    </row>
    <row r="24" spans="1:15" ht="17.25" thickBot="1" x14ac:dyDescent="0.3">
      <c r="B24">
        <v>5</v>
      </c>
      <c r="C24" t="s">
        <v>14</v>
      </c>
      <c r="H24" s="46"/>
      <c r="I24" s="46"/>
      <c r="L24">
        <v>0</v>
      </c>
      <c r="M24">
        <v>0</v>
      </c>
      <c r="N24">
        <v>0</v>
      </c>
      <c r="O24">
        <v>0</v>
      </c>
    </row>
    <row r="25" spans="1:15" ht="15.75" thickBot="1" x14ac:dyDescent="0.3">
      <c r="B25" s="11"/>
      <c r="C25" s="11"/>
      <c r="D25" s="11"/>
      <c r="E25" s="11"/>
      <c r="F25" s="11"/>
      <c r="G25" s="11"/>
      <c r="H25" s="33"/>
      <c r="I25" s="33"/>
      <c r="L25">
        <v>61</v>
      </c>
      <c r="M25" s="2">
        <f t="shared" ref="M25" si="14">L25*10.764</f>
        <v>656.60399999999993</v>
      </c>
      <c r="N25">
        <v>0</v>
      </c>
      <c r="O25" s="2">
        <f t="shared" ref="O25" si="15">N25*10.764</f>
        <v>0</v>
      </c>
    </row>
    <row r="26" spans="1:15" ht="15.75" thickBot="1" x14ac:dyDescent="0.3">
      <c r="B26" s="12"/>
      <c r="C26" s="12"/>
      <c r="D26" s="12"/>
      <c r="E26" s="12"/>
      <c r="F26" s="12"/>
      <c r="G26" s="12"/>
      <c r="H26" s="34"/>
      <c r="I26" s="34"/>
    </row>
    <row r="27" spans="1:15" ht="15.75" thickBot="1" x14ac:dyDescent="0.3">
      <c r="B27" s="11"/>
      <c r="C27" s="11"/>
      <c r="D27" s="11"/>
      <c r="E27" s="11"/>
      <c r="F27" s="11"/>
      <c r="G27" s="11"/>
      <c r="H27" s="33"/>
      <c r="I27" s="33"/>
    </row>
    <row r="28" spans="1:15" ht="15.75" thickBot="1" x14ac:dyDescent="0.3">
      <c r="B28" s="12"/>
      <c r="C28" s="12"/>
      <c r="D28" s="12"/>
      <c r="E28" s="12"/>
      <c r="F28" s="12"/>
      <c r="G28" s="12"/>
      <c r="H28" s="34"/>
      <c r="I28" s="34"/>
      <c r="L28">
        <v>63.89</v>
      </c>
      <c r="M28" s="2">
        <f t="shared" ref="M28:M29" si="16">L28*10.764</f>
        <v>687.71195999999998</v>
      </c>
      <c r="N28">
        <v>1.69</v>
      </c>
      <c r="O28" s="2">
        <f t="shared" ref="O28:O29" si="17">N28*10.764</f>
        <v>18.19116</v>
      </c>
    </row>
    <row r="29" spans="1:15" ht="15.75" thickBot="1" x14ac:dyDescent="0.3">
      <c r="B29" s="11"/>
      <c r="C29" s="11"/>
      <c r="D29" s="11"/>
      <c r="E29" s="11"/>
      <c r="F29" s="11"/>
      <c r="G29" s="11"/>
      <c r="H29" s="33"/>
      <c r="I29" s="33"/>
      <c r="L29" s="29">
        <v>74.47</v>
      </c>
      <c r="M29" s="36">
        <f t="shared" si="16"/>
        <v>801.59507999999994</v>
      </c>
      <c r="N29" s="29">
        <v>1.69</v>
      </c>
      <c r="O29" s="36">
        <f t="shared" si="17"/>
        <v>18.19116</v>
      </c>
    </row>
    <row r="30" spans="1:15" ht="15.75" thickBot="1" x14ac:dyDescent="0.3">
      <c r="B30" s="12"/>
      <c r="C30" s="12"/>
      <c r="D30" s="12"/>
      <c r="E30" s="12"/>
      <c r="F30" s="12"/>
      <c r="G30" s="12"/>
      <c r="H30" s="34"/>
      <c r="I30" s="34"/>
      <c r="L30">
        <v>0</v>
      </c>
      <c r="M30">
        <v>0</v>
      </c>
      <c r="N30">
        <v>0</v>
      </c>
      <c r="O30">
        <v>0</v>
      </c>
    </row>
    <row r="31" spans="1:15" ht="15.75" thickBot="1" x14ac:dyDescent="0.3">
      <c r="B31" s="11"/>
      <c r="C31" s="11"/>
      <c r="D31" s="11"/>
      <c r="E31" s="11"/>
      <c r="F31" s="11"/>
      <c r="G31" s="11"/>
      <c r="H31" s="33"/>
      <c r="I31" s="33"/>
      <c r="L31">
        <v>61</v>
      </c>
      <c r="M31" s="2">
        <f t="shared" ref="M31" si="18">L31*10.764</f>
        <v>656.60399999999993</v>
      </c>
      <c r="N31">
        <v>0</v>
      </c>
      <c r="O31" s="2">
        <f t="shared" ref="O31" si="19">N31*10.764</f>
        <v>0</v>
      </c>
    </row>
    <row r="32" spans="1:15" ht="15.75" thickBot="1" x14ac:dyDescent="0.3">
      <c r="B32" s="12"/>
      <c r="C32" s="12"/>
      <c r="D32" s="12"/>
      <c r="E32" s="12"/>
      <c r="F32" s="12"/>
      <c r="G32" s="12"/>
      <c r="H32" s="34"/>
      <c r="I32" s="34"/>
    </row>
    <row r="33" spans="2:11" ht="15.75" thickBot="1" x14ac:dyDescent="0.3">
      <c r="B33" s="11"/>
      <c r="C33" s="11"/>
      <c r="D33" s="11"/>
      <c r="E33" s="11"/>
      <c r="F33" s="11"/>
      <c r="G33" s="11"/>
      <c r="H33" s="33"/>
      <c r="I33" s="33"/>
    </row>
    <row r="34" spans="2:11" ht="15.75" thickBot="1" x14ac:dyDescent="0.3">
      <c r="B34" s="12"/>
      <c r="C34" s="12"/>
      <c r="D34" s="12"/>
      <c r="E34" s="12"/>
      <c r="F34" s="12"/>
      <c r="G34" s="12"/>
      <c r="H34" s="34"/>
      <c r="I34" s="34"/>
    </row>
    <row r="35" spans="2:11" ht="15.75" thickBot="1" x14ac:dyDescent="0.3">
      <c r="B35" s="11"/>
      <c r="C35" s="11"/>
      <c r="D35" s="11"/>
      <c r="E35" s="11"/>
      <c r="F35" s="11"/>
      <c r="G35" s="11"/>
      <c r="H35" s="33"/>
      <c r="I35" s="33"/>
    </row>
    <row r="36" spans="2:11" ht="15.75" thickBot="1" x14ac:dyDescent="0.3">
      <c r="B36" s="12"/>
      <c r="C36" s="12"/>
      <c r="D36" s="12"/>
      <c r="E36" s="12"/>
      <c r="F36" s="12"/>
      <c r="G36" s="12"/>
      <c r="H36" s="34"/>
      <c r="I36" s="34"/>
    </row>
    <row r="37" spans="2:11" ht="16.5" x14ac:dyDescent="0.3">
      <c r="B37" s="3"/>
      <c r="E37">
        <v>203</v>
      </c>
      <c r="F37" s="49">
        <v>42.96</v>
      </c>
      <c r="G37" s="4">
        <f>F37*10.764</f>
        <v>462.42143999999996</v>
      </c>
      <c r="H37" s="49">
        <v>0</v>
      </c>
      <c r="I37" s="4">
        <f>H37*10.764</f>
        <v>0</v>
      </c>
      <c r="K37" s="2">
        <f>G37+I37</f>
        <v>462.42143999999996</v>
      </c>
    </row>
    <row r="38" spans="2:11" ht="16.5" x14ac:dyDescent="0.3">
      <c r="B38" s="3"/>
      <c r="E38">
        <v>204</v>
      </c>
      <c r="F38" s="49">
        <v>63.78</v>
      </c>
      <c r="G38" s="4">
        <f t="shared" ref="G38:G101" si="20">F38*10.764</f>
        <v>686.52791999999999</v>
      </c>
      <c r="H38" s="49">
        <v>1.8</v>
      </c>
      <c r="I38" s="4">
        <f t="shared" ref="I38:I101" si="21">H38*10.764</f>
        <v>19.3752</v>
      </c>
      <c r="K38" s="2">
        <f t="shared" ref="K38:K101" si="22">G38+I38</f>
        <v>705.90311999999994</v>
      </c>
    </row>
    <row r="39" spans="2:11" x14ac:dyDescent="0.25">
      <c r="E39">
        <v>205</v>
      </c>
      <c r="F39" s="49">
        <v>61</v>
      </c>
      <c r="G39" s="4">
        <f t="shared" si="20"/>
        <v>656.60399999999993</v>
      </c>
      <c r="H39" s="49">
        <v>0</v>
      </c>
      <c r="I39" s="4">
        <f t="shared" si="21"/>
        <v>0</v>
      </c>
      <c r="K39" s="2">
        <f t="shared" si="22"/>
        <v>656.60399999999993</v>
      </c>
    </row>
    <row r="40" spans="2:11" x14ac:dyDescent="0.25">
      <c r="E40">
        <v>301</v>
      </c>
      <c r="F40" s="49">
        <v>61.06</v>
      </c>
      <c r="G40" s="4">
        <f t="shared" si="20"/>
        <v>657.24983999999995</v>
      </c>
      <c r="H40" s="49">
        <v>1.69</v>
      </c>
      <c r="I40" s="4">
        <f t="shared" si="21"/>
        <v>18.19116</v>
      </c>
      <c r="K40" s="2">
        <f t="shared" si="22"/>
        <v>675.44099999999992</v>
      </c>
    </row>
    <row r="41" spans="2:11" x14ac:dyDescent="0.25">
      <c r="E41">
        <v>302</v>
      </c>
      <c r="F41" s="49">
        <v>61.06</v>
      </c>
      <c r="G41" s="4">
        <f t="shared" si="20"/>
        <v>657.24983999999995</v>
      </c>
      <c r="H41" s="49">
        <v>1.69</v>
      </c>
      <c r="I41" s="4">
        <f t="shared" si="21"/>
        <v>18.19116</v>
      </c>
      <c r="K41" s="2">
        <f t="shared" si="22"/>
        <v>675.44099999999992</v>
      </c>
    </row>
    <row r="42" spans="2:11" x14ac:dyDescent="0.25">
      <c r="E42">
        <v>303</v>
      </c>
      <c r="F42" s="49">
        <v>42.96</v>
      </c>
      <c r="G42" s="4">
        <f t="shared" si="20"/>
        <v>462.42143999999996</v>
      </c>
      <c r="H42" s="49">
        <v>0</v>
      </c>
      <c r="I42" s="4">
        <f t="shared" si="21"/>
        <v>0</v>
      </c>
      <c r="K42" s="2">
        <f t="shared" si="22"/>
        <v>462.42143999999996</v>
      </c>
    </row>
    <row r="43" spans="2:11" x14ac:dyDescent="0.25">
      <c r="E43">
        <v>304</v>
      </c>
      <c r="F43" s="49">
        <v>60.97</v>
      </c>
      <c r="G43" s="4">
        <f t="shared" si="20"/>
        <v>656.28107999999997</v>
      </c>
      <c r="H43" s="49">
        <v>1.8</v>
      </c>
      <c r="I43" s="4">
        <f t="shared" si="21"/>
        <v>19.3752</v>
      </c>
      <c r="K43" s="2">
        <f t="shared" si="22"/>
        <v>675.65627999999992</v>
      </c>
    </row>
    <row r="44" spans="2:11" x14ac:dyDescent="0.25">
      <c r="D44" s="4"/>
      <c r="E44">
        <v>305</v>
      </c>
      <c r="F44" s="49">
        <v>61</v>
      </c>
      <c r="G44" s="4">
        <f t="shared" si="20"/>
        <v>656.60399999999993</v>
      </c>
      <c r="H44" s="49">
        <v>0</v>
      </c>
      <c r="I44" s="4">
        <f t="shared" si="21"/>
        <v>0</v>
      </c>
      <c r="K44" s="2">
        <f t="shared" si="22"/>
        <v>656.60399999999993</v>
      </c>
    </row>
    <row r="45" spans="2:11" x14ac:dyDescent="0.25">
      <c r="D45" s="4">
        <v>401</v>
      </c>
      <c r="E45" s="4">
        <v>401</v>
      </c>
      <c r="F45" s="49">
        <v>61.06</v>
      </c>
      <c r="G45" s="4">
        <f t="shared" si="20"/>
        <v>657.24983999999995</v>
      </c>
      <c r="H45" s="49">
        <v>1.69</v>
      </c>
      <c r="I45" s="4">
        <f t="shared" si="21"/>
        <v>18.19116</v>
      </c>
      <c r="K45" s="2">
        <f t="shared" si="22"/>
        <v>675.44099999999992</v>
      </c>
    </row>
    <row r="46" spans="2:11" x14ac:dyDescent="0.25">
      <c r="D46" s="4">
        <v>402</v>
      </c>
      <c r="E46" s="4">
        <v>402</v>
      </c>
      <c r="F46" s="49">
        <v>61.06</v>
      </c>
      <c r="G46" s="4">
        <f t="shared" si="20"/>
        <v>657.24983999999995</v>
      </c>
      <c r="H46" s="49">
        <v>1.69</v>
      </c>
      <c r="I46" s="4">
        <f t="shared" si="21"/>
        <v>18.19116</v>
      </c>
      <c r="K46" s="2">
        <f t="shared" si="22"/>
        <v>675.44099999999992</v>
      </c>
    </row>
    <row r="47" spans="2:11" x14ac:dyDescent="0.25">
      <c r="D47" s="4">
        <v>403</v>
      </c>
      <c r="E47" s="4">
        <v>403</v>
      </c>
      <c r="F47" s="49">
        <v>42.96</v>
      </c>
      <c r="G47" s="4">
        <f t="shared" si="20"/>
        <v>462.42143999999996</v>
      </c>
      <c r="H47" s="49">
        <v>0</v>
      </c>
      <c r="I47" s="4">
        <f t="shared" si="21"/>
        <v>0</v>
      </c>
      <c r="K47" s="2">
        <f t="shared" si="22"/>
        <v>462.42143999999996</v>
      </c>
    </row>
    <row r="48" spans="2:11" x14ac:dyDescent="0.25">
      <c r="D48" s="4">
        <v>404</v>
      </c>
      <c r="E48" s="4">
        <v>404</v>
      </c>
      <c r="F48" s="49">
        <v>60.97</v>
      </c>
      <c r="G48" s="4">
        <f t="shared" si="20"/>
        <v>656.28107999999997</v>
      </c>
      <c r="H48" s="49">
        <v>1.8</v>
      </c>
      <c r="I48" s="4">
        <f t="shared" si="21"/>
        <v>19.3752</v>
      </c>
      <c r="K48" s="2">
        <f t="shared" si="22"/>
        <v>675.65627999999992</v>
      </c>
    </row>
    <row r="49" spans="4:11" x14ac:dyDescent="0.25">
      <c r="D49" s="4">
        <v>405</v>
      </c>
      <c r="E49" s="4">
        <v>405</v>
      </c>
      <c r="F49" s="49">
        <v>61</v>
      </c>
      <c r="G49" s="4">
        <f t="shared" si="20"/>
        <v>656.60399999999993</v>
      </c>
      <c r="H49" s="49">
        <v>0</v>
      </c>
      <c r="I49" s="4">
        <f t="shared" si="21"/>
        <v>0</v>
      </c>
      <c r="K49" s="2">
        <f t="shared" si="22"/>
        <v>656.60399999999993</v>
      </c>
    </row>
    <row r="50" spans="4:11" x14ac:dyDescent="0.25">
      <c r="D50" s="4">
        <v>501</v>
      </c>
      <c r="E50" s="4">
        <v>501</v>
      </c>
      <c r="F50" s="51">
        <v>61.06</v>
      </c>
      <c r="G50" s="4">
        <f t="shared" si="20"/>
        <v>657.24983999999995</v>
      </c>
      <c r="H50" s="52">
        <v>1.69</v>
      </c>
      <c r="I50" s="4">
        <f t="shared" si="21"/>
        <v>18.19116</v>
      </c>
      <c r="K50" s="2">
        <f t="shared" si="22"/>
        <v>675.44099999999992</v>
      </c>
    </row>
    <row r="51" spans="4:11" x14ac:dyDescent="0.25">
      <c r="D51" s="4">
        <v>502</v>
      </c>
      <c r="E51" s="4">
        <v>502</v>
      </c>
      <c r="F51" s="53">
        <v>61.06</v>
      </c>
      <c r="G51" s="4">
        <f t="shared" si="20"/>
        <v>657.24983999999995</v>
      </c>
      <c r="H51" s="54">
        <v>1.69</v>
      </c>
      <c r="I51" s="4">
        <f t="shared" si="21"/>
        <v>18.19116</v>
      </c>
      <c r="K51" s="2">
        <f t="shared" si="22"/>
        <v>675.44099999999992</v>
      </c>
    </row>
    <row r="52" spans="4:11" x14ac:dyDescent="0.25">
      <c r="D52" s="4">
        <v>503</v>
      </c>
      <c r="E52" s="4">
        <v>503</v>
      </c>
      <c r="F52" s="49">
        <v>42.96</v>
      </c>
      <c r="G52" s="4">
        <f t="shared" si="20"/>
        <v>462.42143999999996</v>
      </c>
      <c r="H52" s="50">
        <v>0</v>
      </c>
      <c r="I52" s="4">
        <f t="shared" si="21"/>
        <v>0</v>
      </c>
      <c r="K52" s="2">
        <f t="shared" si="22"/>
        <v>462.42143999999996</v>
      </c>
    </row>
    <row r="53" spans="4:11" x14ac:dyDescent="0.25">
      <c r="D53" s="4">
        <v>504</v>
      </c>
      <c r="E53" s="4">
        <v>504</v>
      </c>
      <c r="F53" s="51">
        <v>60.97</v>
      </c>
      <c r="G53" s="4">
        <f t="shared" si="20"/>
        <v>656.28107999999997</v>
      </c>
      <c r="H53" s="52">
        <v>1.8</v>
      </c>
      <c r="I53" s="4">
        <f t="shared" si="21"/>
        <v>19.3752</v>
      </c>
      <c r="K53" s="2">
        <f t="shared" si="22"/>
        <v>675.65627999999992</v>
      </c>
    </row>
    <row r="54" spans="4:11" x14ac:dyDescent="0.25">
      <c r="D54" s="4">
        <v>505</v>
      </c>
      <c r="E54" s="4">
        <v>505</v>
      </c>
      <c r="F54" s="49">
        <v>61</v>
      </c>
      <c r="G54" s="4">
        <f t="shared" si="20"/>
        <v>656.60399999999993</v>
      </c>
      <c r="H54" s="49">
        <v>0</v>
      </c>
      <c r="I54" s="4">
        <f t="shared" si="21"/>
        <v>0</v>
      </c>
      <c r="K54" s="2">
        <f t="shared" si="22"/>
        <v>656.60399999999993</v>
      </c>
    </row>
    <row r="55" spans="4:11" x14ac:dyDescent="0.25">
      <c r="D55" s="4">
        <v>601</v>
      </c>
      <c r="E55" s="4">
        <v>601</v>
      </c>
      <c r="F55" s="51">
        <v>61.06</v>
      </c>
      <c r="G55" s="4">
        <f t="shared" si="20"/>
        <v>657.24983999999995</v>
      </c>
      <c r="H55" s="52">
        <v>1.69</v>
      </c>
      <c r="I55" s="4">
        <f t="shared" si="21"/>
        <v>18.19116</v>
      </c>
      <c r="K55" s="2">
        <f t="shared" si="22"/>
        <v>675.44099999999992</v>
      </c>
    </row>
    <row r="56" spans="4:11" x14ac:dyDescent="0.25">
      <c r="D56" s="4">
        <v>602</v>
      </c>
      <c r="E56" s="4">
        <v>602</v>
      </c>
      <c r="F56" s="53">
        <v>61.06</v>
      </c>
      <c r="G56" s="4">
        <f t="shared" si="20"/>
        <v>657.24983999999995</v>
      </c>
      <c r="H56" s="54">
        <v>1.69</v>
      </c>
      <c r="I56" s="4">
        <f t="shared" si="21"/>
        <v>18.19116</v>
      </c>
      <c r="K56" s="2">
        <f t="shared" si="22"/>
        <v>675.44099999999992</v>
      </c>
    </row>
    <row r="57" spans="4:11" x14ac:dyDescent="0.25">
      <c r="D57" s="4">
        <v>603</v>
      </c>
      <c r="E57" s="4">
        <v>603</v>
      </c>
      <c r="F57" s="49">
        <v>42.96</v>
      </c>
      <c r="G57" s="4">
        <f t="shared" si="20"/>
        <v>462.42143999999996</v>
      </c>
      <c r="H57" s="49">
        <v>0</v>
      </c>
      <c r="I57" s="4">
        <f t="shared" si="21"/>
        <v>0</v>
      </c>
      <c r="K57" s="2">
        <f t="shared" si="22"/>
        <v>462.42143999999996</v>
      </c>
    </row>
    <row r="58" spans="4:11" x14ac:dyDescent="0.25">
      <c r="D58" s="4">
        <v>604</v>
      </c>
      <c r="E58" s="4">
        <v>604</v>
      </c>
      <c r="F58" s="51">
        <v>60.97</v>
      </c>
      <c r="G58" s="4">
        <f t="shared" si="20"/>
        <v>656.28107999999997</v>
      </c>
      <c r="H58" s="52">
        <v>1.8</v>
      </c>
      <c r="I58" s="4">
        <f t="shared" si="21"/>
        <v>19.3752</v>
      </c>
      <c r="K58" s="2">
        <f t="shared" si="22"/>
        <v>675.65627999999992</v>
      </c>
    </row>
    <row r="59" spans="4:11" x14ac:dyDescent="0.25">
      <c r="D59" s="4">
        <v>605</v>
      </c>
      <c r="E59" s="4">
        <v>605</v>
      </c>
      <c r="F59" s="49">
        <v>61</v>
      </c>
      <c r="G59" s="4">
        <f t="shared" si="20"/>
        <v>656.60399999999993</v>
      </c>
      <c r="H59" s="49">
        <v>0</v>
      </c>
      <c r="I59" s="4">
        <f t="shared" si="21"/>
        <v>0</v>
      </c>
      <c r="K59" s="2">
        <f t="shared" si="22"/>
        <v>656.60399999999993</v>
      </c>
    </row>
    <row r="60" spans="4:11" x14ac:dyDescent="0.25">
      <c r="D60" s="4">
        <v>701</v>
      </c>
      <c r="E60" s="4">
        <v>701</v>
      </c>
      <c r="F60" s="51">
        <v>61.06</v>
      </c>
      <c r="G60" s="4">
        <f t="shared" si="20"/>
        <v>657.24983999999995</v>
      </c>
      <c r="H60" s="52">
        <v>1.69</v>
      </c>
      <c r="I60" s="4">
        <f t="shared" si="21"/>
        <v>18.19116</v>
      </c>
      <c r="K60" s="2">
        <f t="shared" si="22"/>
        <v>675.44099999999992</v>
      </c>
    </row>
    <row r="61" spans="4:11" x14ac:dyDescent="0.25">
      <c r="D61" s="4">
        <v>702</v>
      </c>
      <c r="E61" s="4">
        <v>702</v>
      </c>
      <c r="F61" s="53">
        <v>61.06</v>
      </c>
      <c r="G61" s="4">
        <f t="shared" si="20"/>
        <v>657.24983999999995</v>
      </c>
      <c r="H61" s="54">
        <v>1.69</v>
      </c>
      <c r="I61" s="4">
        <f t="shared" si="21"/>
        <v>18.19116</v>
      </c>
      <c r="K61" s="2">
        <f t="shared" si="22"/>
        <v>675.44099999999992</v>
      </c>
    </row>
    <row r="62" spans="4:11" x14ac:dyDescent="0.25">
      <c r="D62" s="4">
        <v>703</v>
      </c>
      <c r="E62" s="4">
        <v>703</v>
      </c>
      <c r="F62" s="49">
        <v>42.96</v>
      </c>
      <c r="G62" s="4">
        <f t="shared" si="20"/>
        <v>462.42143999999996</v>
      </c>
      <c r="H62" s="49">
        <v>0</v>
      </c>
      <c r="I62" s="4">
        <f t="shared" si="21"/>
        <v>0</v>
      </c>
      <c r="K62" s="2">
        <f t="shared" si="22"/>
        <v>462.42143999999996</v>
      </c>
    </row>
    <row r="63" spans="4:11" x14ac:dyDescent="0.25">
      <c r="D63" s="4">
        <v>704</v>
      </c>
      <c r="E63" s="4">
        <v>704</v>
      </c>
      <c r="F63" s="51">
        <v>60.97</v>
      </c>
      <c r="G63" s="4">
        <f t="shared" si="20"/>
        <v>656.28107999999997</v>
      </c>
      <c r="H63" s="52">
        <v>1.8</v>
      </c>
      <c r="I63" s="4">
        <f t="shared" si="21"/>
        <v>19.3752</v>
      </c>
      <c r="K63" s="2">
        <f t="shared" si="22"/>
        <v>675.65627999999992</v>
      </c>
    </row>
    <row r="64" spans="4:11" x14ac:dyDescent="0.25">
      <c r="D64" s="4">
        <v>705</v>
      </c>
      <c r="E64" s="4">
        <v>705</v>
      </c>
      <c r="F64" s="49">
        <v>61</v>
      </c>
      <c r="G64" s="4">
        <f t="shared" si="20"/>
        <v>656.60399999999993</v>
      </c>
      <c r="H64" s="49">
        <v>0</v>
      </c>
      <c r="I64" s="4">
        <f t="shared" si="21"/>
        <v>0</v>
      </c>
      <c r="K64" s="2">
        <f t="shared" si="22"/>
        <v>656.60399999999993</v>
      </c>
    </row>
    <row r="65" spans="4:11" x14ac:dyDescent="0.25">
      <c r="D65" s="58">
        <v>801</v>
      </c>
      <c r="E65" s="4">
        <v>801</v>
      </c>
      <c r="F65" s="51">
        <v>61.06</v>
      </c>
      <c r="G65" s="4">
        <f t="shared" si="20"/>
        <v>657.24983999999995</v>
      </c>
      <c r="H65" s="52">
        <v>1.69</v>
      </c>
      <c r="I65" s="4">
        <f t="shared" si="21"/>
        <v>18.19116</v>
      </c>
      <c r="K65" s="2">
        <f t="shared" si="22"/>
        <v>675.44099999999992</v>
      </c>
    </row>
    <row r="66" spans="4:11" x14ac:dyDescent="0.25">
      <c r="D66" s="58">
        <v>802</v>
      </c>
      <c r="E66" s="4">
        <v>802</v>
      </c>
      <c r="F66" s="53">
        <v>61.06</v>
      </c>
      <c r="G66" s="4">
        <f t="shared" si="20"/>
        <v>657.24983999999995</v>
      </c>
      <c r="H66" s="54">
        <v>1.69</v>
      </c>
      <c r="I66" s="4">
        <f t="shared" si="21"/>
        <v>18.19116</v>
      </c>
      <c r="K66" s="2">
        <f t="shared" si="22"/>
        <v>675.44099999999992</v>
      </c>
    </row>
    <row r="67" spans="4:11" x14ac:dyDescent="0.25">
      <c r="D67" s="58">
        <v>805</v>
      </c>
      <c r="E67" s="4">
        <v>803</v>
      </c>
      <c r="F67" s="49">
        <v>42.96</v>
      </c>
      <c r="G67" s="4">
        <f t="shared" si="20"/>
        <v>462.42143999999996</v>
      </c>
      <c r="H67" s="49">
        <v>0</v>
      </c>
      <c r="I67" s="4">
        <f t="shared" si="21"/>
        <v>0</v>
      </c>
      <c r="K67" s="2">
        <f t="shared" si="22"/>
        <v>462.42143999999996</v>
      </c>
    </row>
    <row r="68" spans="4:11" x14ac:dyDescent="0.25">
      <c r="D68" s="4">
        <v>901</v>
      </c>
      <c r="E68" s="4">
        <v>804</v>
      </c>
      <c r="F68" s="51">
        <v>60.97</v>
      </c>
      <c r="G68" s="4">
        <f t="shared" si="20"/>
        <v>656.28107999999997</v>
      </c>
      <c r="H68" s="52">
        <v>1.8</v>
      </c>
      <c r="I68" s="4">
        <f t="shared" si="21"/>
        <v>19.3752</v>
      </c>
      <c r="K68" s="2">
        <f t="shared" si="22"/>
        <v>675.65627999999992</v>
      </c>
    </row>
    <row r="69" spans="4:11" x14ac:dyDescent="0.25">
      <c r="D69" s="4">
        <v>902</v>
      </c>
      <c r="E69" s="4">
        <v>805</v>
      </c>
      <c r="F69" s="49">
        <v>61</v>
      </c>
      <c r="G69" s="4">
        <f t="shared" si="20"/>
        <v>656.60399999999993</v>
      </c>
      <c r="H69" s="49">
        <v>0</v>
      </c>
      <c r="I69" s="4">
        <f t="shared" si="21"/>
        <v>0</v>
      </c>
      <c r="K69" s="2">
        <f t="shared" si="22"/>
        <v>656.60399999999993</v>
      </c>
    </row>
    <row r="70" spans="4:11" x14ac:dyDescent="0.25">
      <c r="D70" s="4">
        <v>903</v>
      </c>
      <c r="E70" s="4">
        <v>901</v>
      </c>
      <c r="F70" s="51">
        <v>61.06</v>
      </c>
      <c r="G70" s="4">
        <f t="shared" si="20"/>
        <v>657.24983999999995</v>
      </c>
      <c r="H70" s="52">
        <v>1.69</v>
      </c>
      <c r="I70" s="4">
        <f t="shared" si="21"/>
        <v>18.19116</v>
      </c>
      <c r="K70" s="2">
        <f t="shared" si="22"/>
        <v>675.44099999999992</v>
      </c>
    </row>
    <row r="71" spans="4:11" x14ac:dyDescent="0.25">
      <c r="D71" s="4">
        <v>904</v>
      </c>
      <c r="E71" s="4">
        <v>902</v>
      </c>
      <c r="F71" s="53">
        <v>61.06</v>
      </c>
      <c r="G71" s="4">
        <f t="shared" si="20"/>
        <v>657.24983999999995</v>
      </c>
      <c r="H71" s="54">
        <v>1.69</v>
      </c>
      <c r="I71" s="4">
        <f t="shared" si="21"/>
        <v>18.19116</v>
      </c>
      <c r="K71" s="2">
        <f t="shared" si="22"/>
        <v>675.44099999999992</v>
      </c>
    </row>
    <row r="72" spans="4:11" x14ac:dyDescent="0.25">
      <c r="D72" s="4">
        <v>905</v>
      </c>
      <c r="E72" s="4">
        <v>903</v>
      </c>
      <c r="F72" s="49">
        <v>42.96</v>
      </c>
      <c r="G72" s="4">
        <f t="shared" si="20"/>
        <v>462.42143999999996</v>
      </c>
      <c r="H72" s="49">
        <v>0</v>
      </c>
      <c r="I72" s="4">
        <f t="shared" si="21"/>
        <v>0</v>
      </c>
      <c r="K72" s="2">
        <f t="shared" si="22"/>
        <v>462.42143999999996</v>
      </c>
    </row>
    <row r="73" spans="4:11" x14ac:dyDescent="0.25">
      <c r="D73" s="4">
        <v>1001</v>
      </c>
      <c r="E73" s="4">
        <v>904</v>
      </c>
      <c r="F73" s="51">
        <v>60.97</v>
      </c>
      <c r="G73" s="4">
        <f t="shared" si="20"/>
        <v>656.28107999999997</v>
      </c>
      <c r="H73" s="52">
        <v>1.8</v>
      </c>
      <c r="I73" s="4">
        <f t="shared" si="21"/>
        <v>19.3752</v>
      </c>
      <c r="K73" s="2">
        <f t="shared" si="22"/>
        <v>675.65627999999992</v>
      </c>
    </row>
    <row r="74" spans="4:11" x14ac:dyDescent="0.25">
      <c r="D74" s="4">
        <v>1002</v>
      </c>
      <c r="E74" s="4">
        <v>905</v>
      </c>
      <c r="F74" s="49">
        <v>61</v>
      </c>
      <c r="G74" s="4">
        <f t="shared" si="20"/>
        <v>656.60399999999993</v>
      </c>
      <c r="H74" s="49">
        <v>0</v>
      </c>
      <c r="I74" s="4">
        <f t="shared" si="21"/>
        <v>0</v>
      </c>
      <c r="K74" s="2">
        <f t="shared" si="22"/>
        <v>656.60399999999993</v>
      </c>
    </row>
    <row r="75" spans="4:11" x14ac:dyDescent="0.25">
      <c r="D75" s="4">
        <v>1003</v>
      </c>
      <c r="E75" s="4">
        <v>1001</v>
      </c>
      <c r="F75" s="51">
        <v>61.06</v>
      </c>
      <c r="G75" s="4">
        <f t="shared" si="20"/>
        <v>657.24983999999995</v>
      </c>
      <c r="H75" s="52">
        <v>1.69</v>
      </c>
      <c r="I75" s="4">
        <f t="shared" si="21"/>
        <v>18.19116</v>
      </c>
      <c r="K75" s="2">
        <f t="shared" si="22"/>
        <v>675.44099999999992</v>
      </c>
    </row>
    <row r="76" spans="4:11" x14ac:dyDescent="0.25">
      <c r="D76" s="4">
        <v>1004</v>
      </c>
      <c r="E76" s="4">
        <v>1002</v>
      </c>
      <c r="F76" s="53">
        <v>61.06</v>
      </c>
      <c r="G76" s="4">
        <f t="shared" si="20"/>
        <v>657.24983999999995</v>
      </c>
      <c r="H76" s="54">
        <v>1.69</v>
      </c>
      <c r="I76" s="4">
        <f t="shared" si="21"/>
        <v>18.19116</v>
      </c>
      <c r="K76" s="2">
        <f t="shared" si="22"/>
        <v>675.44099999999992</v>
      </c>
    </row>
    <row r="77" spans="4:11" x14ac:dyDescent="0.25">
      <c r="D77" s="4">
        <v>1005</v>
      </c>
      <c r="E77" s="4">
        <v>1003</v>
      </c>
      <c r="F77" s="49">
        <v>42.96</v>
      </c>
      <c r="G77" s="4">
        <f t="shared" si="20"/>
        <v>462.42143999999996</v>
      </c>
      <c r="H77" s="49">
        <v>0</v>
      </c>
      <c r="I77" s="4">
        <f t="shared" si="21"/>
        <v>0</v>
      </c>
      <c r="K77" s="2">
        <f t="shared" si="22"/>
        <v>462.42143999999996</v>
      </c>
    </row>
    <row r="78" spans="4:11" x14ac:dyDescent="0.25">
      <c r="D78" s="4">
        <v>1101</v>
      </c>
      <c r="E78" s="4">
        <v>1004</v>
      </c>
      <c r="F78" s="51">
        <v>60.97</v>
      </c>
      <c r="G78" s="4">
        <f t="shared" si="20"/>
        <v>656.28107999999997</v>
      </c>
      <c r="H78" s="52">
        <v>1.8</v>
      </c>
      <c r="I78" s="4">
        <f t="shared" si="21"/>
        <v>19.3752</v>
      </c>
      <c r="K78" s="2">
        <f t="shared" si="22"/>
        <v>675.65627999999992</v>
      </c>
    </row>
    <row r="79" spans="4:11" x14ac:dyDescent="0.25">
      <c r="D79" s="4">
        <v>1102</v>
      </c>
      <c r="E79" s="4">
        <v>1005</v>
      </c>
      <c r="F79" s="49">
        <v>61</v>
      </c>
      <c r="G79" s="4">
        <f t="shared" si="20"/>
        <v>656.60399999999993</v>
      </c>
      <c r="H79" s="49">
        <v>0</v>
      </c>
      <c r="I79" s="4">
        <f t="shared" si="21"/>
        <v>0</v>
      </c>
      <c r="K79" s="2">
        <f t="shared" si="22"/>
        <v>656.60399999999993</v>
      </c>
    </row>
    <row r="80" spans="4:11" x14ac:dyDescent="0.25">
      <c r="D80" s="4">
        <v>1103</v>
      </c>
      <c r="E80" s="4">
        <v>1101</v>
      </c>
      <c r="F80" s="51">
        <v>61.06</v>
      </c>
      <c r="G80" s="4">
        <f t="shared" si="20"/>
        <v>657.24983999999995</v>
      </c>
      <c r="H80" s="52">
        <v>1.69</v>
      </c>
      <c r="I80" s="4">
        <f t="shared" si="21"/>
        <v>18.19116</v>
      </c>
      <c r="K80" s="2">
        <f t="shared" si="22"/>
        <v>675.44099999999992</v>
      </c>
    </row>
    <row r="81" spans="4:11" x14ac:dyDescent="0.25">
      <c r="D81" s="4">
        <v>1104</v>
      </c>
      <c r="E81" s="4">
        <v>1102</v>
      </c>
      <c r="F81" s="53">
        <v>61.06</v>
      </c>
      <c r="G81" s="4">
        <f t="shared" si="20"/>
        <v>657.24983999999995</v>
      </c>
      <c r="H81" s="54">
        <v>1.69</v>
      </c>
      <c r="I81" s="4">
        <f t="shared" si="21"/>
        <v>18.19116</v>
      </c>
      <c r="K81" s="2">
        <f t="shared" si="22"/>
        <v>675.44099999999992</v>
      </c>
    </row>
    <row r="82" spans="4:11" x14ac:dyDescent="0.25">
      <c r="D82" s="4">
        <v>1105</v>
      </c>
      <c r="E82" s="4">
        <v>1103</v>
      </c>
      <c r="F82" s="49">
        <v>42.96</v>
      </c>
      <c r="G82" s="4">
        <f t="shared" si="20"/>
        <v>462.42143999999996</v>
      </c>
      <c r="H82" s="49">
        <v>0</v>
      </c>
      <c r="I82" s="4">
        <f t="shared" si="21"/>
        <v>0</v>
      </c>
      <c r="K82" s="2">
        <f t="shared" si="22"/>
        <v>462.42143999999996</v>
      </c>
    </row>
    <row r="83" spans="4:11" x14ac:dyDescent="0.25">
      <c r="D83" s="4">
        <v>1201</v>
      </c>
      <c r="E83" s="4">
        <v>1104</v>
      </c>
      <c r="F83" s="51">
        <v>60.97</v>
      </c>
      <c r="G83" s="4">
        <f t="shared" si="20"/>
        <v>656.28107999999997</v>
      </c>
      <c r="H83" s="52">
        <v>1.8</v>
      </c>
      <c r="I83" s="4">
        <f t="shared" si="21"/>
        <v>19.3752</v>
      </c>
      <c r="K83" s="2">
        <f t="shared" si="22"/>
        <v>675.65627999999992</v>
      </c>
    </row>
    <row r="84" spans="4:11" x14ac:dyDescent="0.25">
      <c r="D84" s="4">
        <v>1202</v>
      </c>
      <c r="E84" s="4">
        <v>1105</v>
      </c>
      <c r="F84" s="49">
        <v>61</v>
      </c>
      <c r="G84" s="4">
        <f t="shared" si="20"/>
        <v>656.60399999999993</v>
      </c>
      <c r="H84" s="49">
        <v>0</v>
      </c>
      <c r="I84" s="4">
        <f t="shared" si="21"/>
        <v>0</v>
      </c>
      <c r="K84" s="2">
        <f t="shared" si="22"/>
        <v>656.60399999999993</v>
      </c>
    </row>
    <row r="85" spans="4:11" x14ac:dyDescent="0.25">
      <c r="D85" s="4">
        <v>1203</v>
      </c>
      <c r="E85" s="4">
        <v>1201</v>
      </c>
      <c r="F85" s="51">
        <v>61.06</v>
      </c>
      <c r="G85" s="4">
        <f t="shared" si="20"/>
        <v>657.24983999999995</v>
      </c>
      <c r="H85" s="52">
        <v>1.69</v>
      </c>
      <c r="I85" s="4">
        <f t="shared" si="21"/>
        <v>18.19116</v>
      </c>
      <c r="K85" s="2">
        <f t="shared" si="22"/>
        <v>675.44099999999992</v>
      </c>
    </row>
    <row r="86" spans="4:11" x14ac:dyDescent="0.25">
      <c r="D86" s="4">
        <v>1204</v>
      </c>
      <c r="E86" s="4">
        <v>1202</v>
      </c>
      <c r="F86" s="53">
        <v>61.06</v>
      </c>
      <c r="G86" s="4">
        <f t="shared" si="20"/>
        <v>657.24983999999995</v>
      </c>
      <c r="H86" s="54">
        <v>1.69</v>
      </c>
      <c r="I86" s="4">
        <f t="shared" si="21"/>
        <v>18.19116</v>
      </c>
      <c r="K86" s="2">
        <f t="shared" si="22"/>
        <v>675.44099999999992</v>
      </c>
    </row>
    <row r="87" spans="4:11" x14ac:dyDescent="0.25">
      <c r="D87" s="4">
        <v>1205</v>
      </c>
      <c r="E87" s="4">
        <v>1203</v>
      </c>
      <c r="F87" s="49">
        <v>42.96</v>
      </c>
      <c r="G87" s="4">
        <f t="shared" si="20"/>
        <v>462.42143999999996</v>
      </c>
      <c r="H87" s="49">
        <v>0</v>
      </c>
      <c r="I87" s="4">
        <f t="shared" si="21"/>
        <v>0</v>
      </c>
      <c r="K87" s="2">
        <f t="shared" si="22"/>
        <v>462.42143999999996</v>
      </c>
    </row>
    <row r="88" spans="4:11" x14ac:dyDescent="0.25">
      <c r="D88" s="4">
        <v>1301</v>
      </c>
      <c r="E88" s="4">
        <v>1204</v>
      </c>
      <c r="F88" s="51">
        <v>60.97</v>
      </c>
      <c r="G88" s="4">
        <f t="shared" si="20"/>
        <v>656.28107999999997</v>
      </c>
      <c r="H88" s="52">
        <v>1.8</v>
      </c>
      <c r="I88" s="4">
        <f t="shared" si="21"/>
        <v>19.3752</v>
      </c>
      <c r="K88" s="2">
        <f t="shared" si="22"/>
        <v>675.65627999999992</v>
      </c>
    </row>
    <row r="89" spans="4:11" x14ac:dyDescent="0.25">
      <c r="D89" s="4">
        <v>1302</v>
      </c>
      <c r="E89" s="4">
        <v>1205</v>
      </c>
      <c r="F89" s="49">
        <v>61</v>
      </c>
      <c r="G89" s="4">
        <f t="shared" si="20"/>
        <v>656.60399999999993</v>
      </c>
      <c r="H89" s="49">
        <v>0</v>
      </c>
      <c r="I89" s="4">
        <f t="shared" si="21"/>
        <v>0</v>
      </c>
      <c r="K89" s="2">
        <f t="shared" si="22"/>
        <v>656.60399999999993</v>
      </c>
    </row>
    <row r="90" spans="4:11" x14ac:dyDescent="0.25">
      <c r="D90" s="4">
        <v>1303</v>
      </c>
      <c r="E90" s="4">
        <v>1301</v>
      </c>
      <c r="F90" s="51">
        <v>61.06</v>
      </c>
      <c r="G90" s="4">
        <f t="shared" si="20"/>
        <v>657.24983999999995</v>
      </c>
      <c r="H90" s="52">
        <v>1.69</v>
      </c>
      <c r="I90" s="4">
        <f t="shared" si="21"/>
        <v>18.19116</v>
      </c>
      <c r="K90" s="2">
        <f t="shared" si="22"/>
        <v>675.44099999999992</v>
      </c>
    </row>
    <row r="91" spans="4:11" x14ac:dyDescent="0.25">
      <c r="D91" s="4">
        <v>1304</v>
      </c>
      <c r="E91" s="4">
        <v>1302</v>
      </c>
      <c r="F91" s="53">
        <v>61.06</v>
      </c>
      <c r="G91" s="4">
        <f t="shared" si="20"/>
        <v>657.24983999999995</v>
      </c>
      <c r="H91" s="54">
        <v>1.69</v>
      </c>
      <c r="I91" s="4">
        <f t="shared" si="21"/>
        <v>18.19116</v>
      </c>
      <c r="K91" s="2">
        <f t="shared" si="22"/>
        <v>675.44099999999992</v>
      </c>
    </row>
    <row r="92" spans="4:11" x14ac:dyDescent="0.25">
      <c r="D92" s="4">
        <v>1305</v>
      </c>
      <c r="E92" s="4">
        <v>1303</v>
      </c>
      <c r="F92" s="49">
        <v>42.96</v>
      </c>
      <c r="G92" s="4">
        <f t="shared" si="20"/>
        <v>462.42143999999996</v>
      </c>
      <c r="H92" s="49">
        <v>0</v>
      </c>
      <c r="I92" s="4">
        <f t="shared" si="21"/>
        <v>0</v>
      </c>
      <c r="K92" s="2">
        <f t="shared" si="22"/>
        <v>462.42143999999996</v>
      </c>
    </row>
    <row r="93" spans="4:11" x14ac:dyDescent="0.25">
      <c r="D93" s="4">
        <v>1401</v>
      </c>
      <c r="E93" s="4">
        <v>1304</v>
      </c>
      <c r="F93" s="51">
        <v>60.97</v>
      </c>
      <c r="G93" s="4">
        <f t="shared" si="20"/>
        <v>656.28107999999997</v>
      </c>
      <c r="H93" s="52">
        <v>1.8</v>
      </c>
      <c r="I93" s="4">
        <f t="shared" si="21"/>
        <v>19.3752</v>
      </c>
      <c r="K93" s="2">
        <f t="shared" si="22"/>
        <v>675.65627999999992</v>
      </c>
    </row>
    <row r="94" spans="4:11" x14ac:dyDescent="0.25">
      <c r="D94" s="4">
        <v>1402</v>
      </c>
      <c r="E94" s="4">
        <v>1305</v>
      </c>
      <c r="F94" s="49">
        <v>61</v>
      </c>
      <c r="G94" s="4">
        <f t="shared" si="20"/>
        <v>656.60399999999993</v>
      </c>
      <c r="H94" s="49">
        <v>0</v>
      </c>
      <c r="I94" s="4">
        <f t="shared" si="21"/>
        <v>0</v>
      </c>
      <c r="K94" s="2">
        <f t="shared" si="22"/>
        <v>656.60399999999993</v>
      </c>
    </row>
    <row r="95" spans="4:11" x14ac:dyDescent="0.25">
      <c r="D95" s="4">
        <v>1403</v>
      </c>
      <c r="E95" s="4">
        <v>1401</v>
      </c>
      <c r="F95" s="49">
        <v>63.89</v>
      </c>
      <c r="G95" s="4">
        <f t="shared" si="20"/>
        <v>687.71195999999998</v>
      </c>
      <c r="H95" s="49">
        <v>1.69</v>
      </c>
      <c r="I95" s="4">
        <f t="shared" si="21"/>
        <v>18.19116</v>
      </c>
      <c r="K95" s="2">
        <f t="shared" si="22"/>
        <v>705.90311999999994</v>
      </c>
    </row>
    <row r="96" spans="4:11" x14ac:dyDescent="0.25">
      <c r="D96" s="4">
        <v>1404</v>
      </c>
      <c r="E96" s="4">
        <v>1402</v>
      </c>
      <c r="F96" s="49">
        <v>63.89</v>
      </c>
      <c r="G96" s="4">
        <f t="shared" si="20"/>
        <v>687.71195999999998</v>
      </c>
      <c r="H96" s="49">
        <v>1.69</v>
      </c>
      <c r="I96" s="4">
        <f t="shared" si="21"/>
        <v>18.19116</v>
      </c>
      <c r="K96" s="2">
        <f t="shared" si="22"/>
        <v>705.90311999999994</v>
      </c>
    </row>
    <row r="97" spans="4:11" x14ac:dyDescent="0.25">
      <c r="D97" s="4">
        <v>1405</v>
      </c>
      <c r="E97" s="4">
        <v>1403</v>
      </c>
      <c r="F97" s="49">
        <v>42.96</v>
      </c>
      <c r="G97" s="4">
        <f t="shared" si="20"/>
        <v>462.42143999999996</v>
      </c>
      <c r="H97" s="49">
        <v>0</v>
      </c>
      <c r="I97" s="4">
        <f t="shared" si="21"/>
        <v>0</v>
      </c>
      <c r="K97" s="2">
        <f t="shared" si="22"/>
        <v>462.42143999999996</v>
      </c>
    </row>
    <row r="98" spans="4:11" x14ac:dyDescent="0.25">
      <c r="D98" s="4">
        <v>1501</v>
      </c>
      <c r="E98" s="4">
        <v>1404</v>
      </c>
      <c r="F98" s="49">
        <v>63.78</v>
      </c>
      <c r="G98" s="4">
        <f t="shared" si="20"/>
        <v>686.52791999999999</v>
      </c>
      <c r="H98" s="49">
        <v>1.8</v>
      </c>
      <c r="I98" s="4">
        <f t="shared" si="21"/>
        <v>19.3752</v>
      </c>
      <c r="K98" s="2">
        <f t="shared" si="22"/>
        <v>705.90311999999994</v>
      </c>
    </row>
    <row r="99" spans="4:11" x14ac:dyDescent="0.25">
      <c r="D99" s="4">
        <v>1502</v>
      </c>
      <c r="E99" s="4">
        <v>1405</v>
      </c>
      <c r="F99" s="49">
        <v>61</v>
      </c>
      <c r="G99" s="4">
        <f t="shared" si="20"/>
        <v>656.60399999999993</v>
      </c>
      <c r="H99" s="49">
        <v>0</v>
      </c>
      <c r="I99" s="4">
        <f t="shared" si="21"/>
        <v>0</v>
      </c>
      <c r="K99" s="2">
        <f t="shared" si="22"/>
        <v>656.60399999999993</v>
      </c>
    </row>
    <row r="100" spans="4:11" x14ac:dyDescent="0.25">
      <c r="D100" s="4">
        <v>1505</v>
      </c>
      <c r="E100" s="59">
        <v>1501</v>
      </c>
      <c r="F100" s="49">
        <v>63.89</v>
      </c>
      <c r="G100" s="4">
        <f t="shared" si="20"/>
        <v>687.71195999999998</v>
      </c>
      <c r="H100" s="49">
        <v>1.69</v>
      </c>
      <c r="I100" s="4">
        <f t="shared" si="21"/>
        <v>18.19116</v>
      </c>
      <c r="K100" s="2">
        <f t="shared" si="22"/>
        <v>705.90311999999994</v>
      </c>
    </row>
    <row r="101" spans="4:11" x14ac:dyDescent="0.25">
      <c r="D101" s="4">
        <v>1601</v>
      </c>
      <c r="E101" s="59">
        <v>1502</v>
      </c>
      <c r="F101" s="49">
        <v>74.47</v>
      </c>
      <c r="G101" s="4">
        <f t="shared" si="20"/>
        <v>801.59507999999994</v>
      </c>
      <c r="H101" s="49">
        <v>1.69</v>
      </c>
      <c r="I101" s="4">
        <f t="shared" si="21"/>
        <v>18.19116</v>
      </c>
      <c r="K101" s="2">
        <f t="shared" si="22"/>
        <v>819.78623999999991</v>
      </c>
    </row>
    <row r="102" spans="4:11" x14ac:dyDescent="0.25">
      <c r="D102" s="4">
        <v>1602</v>
      </c>
      <c r="F102" s="49">
        <v>0</v>
      </c>
      <c r="G102" s="4">
        <f t="shared" ref="G102:G139" si="23">F102*10.764</f>
        <v>0</v>
      </c>
      <c r="H102" s="49">
        <v>0</v>
      </c>
      <c r="I102" s="4">
        <f t="shared" ref="I102:I139" si="24">H102*10.764</f>
        <v>0</v>
      </c>
      <c r="K102" s="2">
        <f t="shared" ref="K102:K139" si="25">G102+I102</f>
        <v>0</v>
      </c>
    </row>
    <row r="103" spans="4:11" x14ac:dyDescent="0.25">
      <c r="D103" s="4">
        <v>1603</v>
      </c>
      <c r="F103" s="49">
        <v>0</v>
      </c>
      <c r="G103" s="4">
        <f t="shared" si="23"/>
        <v>0</v>
      </c>
      <c r="H103" s="49">
        <v>0</v>
      </c>
      <c r="I103" s="4">
        <f t="shared" si="24"/>
        <v>0</v>
      </c>
      <c r="K103" s="2">
        <f t="shared" si="25"/>
        <v>0</v>
      </c>
    </row>
    <row r="104" spans="4:11" x14ac:dyDescent="0.25">
      <c r="D104" s="4">
        <v>1604</v>
      </c>
      <c r="E104" s="59">
        <v>1505</v>
      </c>
      <c r="F104" s="49">
        <v>61</v>
      </c>
      <c r="G104" s="4">
        <f t="shared" si="23"/>
        <v>656.60399999999993</v>
      </c>
      <c r="H104" s="49">
        <v>0</v>
      </c>
      <c r="I104" s="4">
        <f t="shared" si="24"/>
        <v>0</v>
      </c>
      <c r="K104" s="2">
        <f t="shared" si="25"/>
        <v>656.60399999999993</v>
      </c>
    </row>
    <row r="105" spans="4:11" x14ac:dyDescent="0.25">
      <c r="D105" s="4">
        <v>1605</v>
      </c>
      <c r="E105" s="4">
        <v>1601</v>
      </c>
      <c r="F105" s="49">
        <v>63.89</v>
      </c>
      <c r="G105" s="4">
        <f t="shared" si="23"/>
        <v>687.71195999999998</v>
      </c>
      <c r="H105" s="49">
        <v>1.69</v>
      </c>
      <c r="I105" s="4">
        <f t="shared" si="24"/>
        <v>18.19116</v>
      </c>
      <c r="K105" s="2">
        <f t="shared" si="25"/>
        <v>705.90311999999994</v>
      </c>
    </row>
    <row r="106" spans="4:11" x14ac:dyDescent="0.25">
      <c r="D106" s="4">
        <v>1701</v>
      </c>
      <c r="E106" s="4">
        <v>1602</v>
      </c>
      <c r="F106" s="49">
        <v>63.89</v>
      </c>
      <c r="G106" s="4">
        <f t="shared" si="23"/>
        <v>687.71195999999998</v>
      </c>
      <c r="H106" s="49">
        <v>1.69</v>
      </c>
      <c r="I106" s="4">
        <f t="shared" si="24"/>
        <v>18.19116</v>
      </c>
      <c r="K106" s="2">
        <f t="shared" si="25"/>
        <v>705.90311999999994</v>
      </c>
    </row>
    <row r="107" spans="4:11" x14ac:dyDescent="0.25">
      <c r="D107" s="4">
        <v>1702</v>
      </c>
      <c r="E107" s="4">
        <v>1603</v>
      </c>
      <c r="F107" s="49">
        <v>42.96</v>
      </c>
      <c r="G107" s="4">
        <f t="shared" si="23"/>
        <v>462.42143999999996</v>
      </c>
      <c r="H107" s="49">
        <v>0</v>
      </c>
      <c r="I107" s="4">
        <f t="shared" si="24"/>
        <v>0</v>
      </c>
      <c r="K107" s="2">
        <f t="shared" si="25"/>
        <v>462.42143999999996</v>
      </c>
    </row>
    <row r="108" spans="4:11" x14ac:dyDescent="0.25">
      <c r="D108" s="4">
        <v>1703</v>
      </c>
      <c r="E108" s="4">
        <v>1604</v>
      </c>
      <c r="F108" s="49">
        <v>63.78</v>
      </c>
      <c r="G108" s="4">
        <f t="shared" si="23"/>
        <v>686.52791999999999</v>
      </c>
      <c r="H108" s="49">
        <v>1.8</v>
      </c>
      <c r="I108" s="4">
        <f t="shared" si="24"/>
        <v>19.3752</v>
      </c>
      <c r="K108" s="2">
        <f t="shared" si="25"/>
        <v>705.90311999999994</v>
      </c>
    </row>
    <row r="109" spans="4:11" x14ac:dyDescent="0.25">
      <c r="D109" s="4">
        <v>1704</v>
      </c>
      <c r="E109" s="4">
        <v>1605</v>
      </c>
      <c r="F109" s="49">
        <v>61</v>
      </c>
      <c r="G109" s="4">
        <f t="shared" si="23"/>
        <v>656.60399999999993</v>
      </c>
      <c r="H109" s="49">
        <v>0</v>
      </c>
      <c r="I109" s="4">
        <f t="shared" si="24"/>
        <v>0</v>
      </c>
      <c r="K109" s="2">
        <f t="shared" si="25"/>
        <v>656.60399999999993</v>
      </c>
    </row>
    <row r="110" spans="4:11" x14ac:dyDescent="0.25">
      <c r="D110" s="4">
        <v>1705</v>
      </c>
      <c r="E110" s="4">
        <v>1701</v>
      </c>
      <c r="F110" s="51">
        <v>63.89</v>
      </c>
      <c r="G110" s="4">
        <f t="shared" si="23"/>
        <v>687.71195999999998</v>
      </c>
      <c r="H110" s="52">
        <v>1.69</v>
      </c>
      <c r="I110" s="4">
        <f t="shared" si="24"/>
        <v>18.19116</v>
      </c>
      <c r="K110" s="2">
        <f t="shared" si="25"/>
        <v>705.90311999999994</v>
      </c>
    </row>
    <row r="111" spans="4:11" x14ac:dyDescent="0.25">
      <c r="D111" s="4">
        <v>1801</v>
      </c>
      <c r="E111" s="4">
        <v>1702</v>
      </c>
      <c r="F111" s="53">
        <v>63.89</v>
      </c>
      <c r="G111" s="4">
        <f t="shared" si="23"/>
        <v>687.71195999999998</v>
      </c>
      <c r="H111" s="54">
        <v>1.69</v>
      </c>
      <c r="I111" s="4">
        <f t="shared" si="24"/>
        <v>18.19116</v>
      </c>
      <c r="K111" s="2">
        <f t="shared" si="25"/>
        <v>705.90311999999994</v>
      </c>
    </row>
    <row r="112" spans="4:11" x14ac:dyDescent="0.25">
      <c r="D112" s="4">
        <v>1802</v>
      </c>
      <c r="E112" s="4">
        <v>1703</v>
      </c>
      <c r="F112" s="53">
        <v>42.96</v>
      </c>
      <c r="G112" s="4">
        <f t="shared" si="23"/>
        <v>462.42143999999996</v>
      </c>
      <c r="H112" s="54">
        <v>0</v>
      </c>
      <c r="I112" s="4">
        <f t="shared" si="24"/>
        <v>0</v>
      </c>
      <c r="K112" s="2">
        <f t="shared" si="25"/>
        <v>462.42143999999996</v>
      </c>
    </row>
    <row r="113" spans="4:11" x14ac:dyDescent="0.25">
      <c r="D113" s="4">
        <v>1803</v>
      </c>
      <c r="E113" s="4">
        <v>1704</v>
      </c>
      <c r="F113" s="53">
        <v>63.78</v>
      </c>
      <c r="G113" s="4">
        <f t="shared" si="23"/>
        <v>686.52791999999999</v>
      </c>
      <c r="H113" s="54">
        <v>1.8</v>
      </c>
      <c r="I113" s="4">
        <f t="shared" si="24"/>
        <v>19.3752</v>
      </c>
      <c r="K113" s="2">
        <f t="shared" si="25"/>
        <v>705.90311999999994</v>
      </c>
    </row>
    <row r="114" spans="4:11" x14ac:dyDescent="0.25">
      <c r="D114" s="4">
        <v>1804</v>
      </c>
      <c r="E114" s="4">
        <v>1705</v>
      </c>
      <c r="F114" s="53">
        <v>61</v>
      </c>
      <c r="G114" s="4">
        <f t="shared" si="23"/>
        <v>656.60399999999993</v>
      </c>
      <c r="H114" s="54">
        <v>0</v>
      </c>
      <c r="I114" s="4">
        <f t="shared" si="24"/>
        <v>0</v>
      </c>
      <c r="K114" s="2">
        <f t="shared" si="25"/>
        <v>656.60399999999993</v>
      </c>
    </row>
    <row r="115" spans="4:11" x14ac:dyDescent="0.25">
      <c r="D115" s="4">
        <v>1805</v>
      </c>
      <c r="E115" s="4">
        <v>1801</v>
      </c>
      <c r="F115" s="51">
        <v>63.89</v>
      </c>
      <c r="G115" s="4">
        <f t="shared" si="23"/>
        <v>687.71195999999998</v>
      </c>
      <c r="H115" s="52">
        <v>1.69</v>
      </c>
      <c r="I115" s="4">
        <f t="shared" si="24"/>
        <v>18.19116</v>
      </c>
      <c r="K115" s="2">
        <f t="shared" si="25"/>
        <v>705.90311999999994</v>
      </c>
    </row>
    <row r="116" spans="4:11" x14ac:dyDescent="0.25">
      <c r="D116" s="4">
        <v>1901</v>
      </c>
      <c r="E116" s="4">
        <v>1802</v>
      </c>
      <c r="F116" s="53">
        <v>63.89</v>
      </c>
      <c r="G116" s="4">
        <f t="shared" si="23"/>
        <v>687.71195999999998</v>
      </c>
      <c r="H116" s="54">
        <v>1.69</v>
      </c>
      <c r="I116" s="4">
        <f t="shared" si="24"/>
        <v>18.19116</v>
      </c>
      <c r="K116" s="2">
        <f t="shared" si="25"/>
        <v>705.90311999999994</v>
      </c>
    </row>
    <row r="117" spans="4:11" x14ac:dyDescent="0.25">
      <c r="D117" s="4">
        <v>1902</v>
      </c>
      <c r="E117" s="4">
        <v>1803</v>
      </c>
      <c r="F117" s="53">
        <v>42.96</v>
      </c>
      <c r="G117" s="4">
        <f t="shared" si="23"/>
        <v>462.42143999999996</v>
      </c>
      <c r="H117" s="54">
        <v>0</v>
      </c>
      <c r="I117" s="4">
        <f t="shared" si="24"/>
        <v>0</v>
      </c>
      <c r="K117" s="2">
        <f t="shared" si="25"/>
        <v>462.42143999999996</v>
      </c>
    </row>
    <row r="118" spans="4:11" x14ac:dyDescent="0.25">
      <c r="D118" s="4">
        <v>1903</v>
      </c>
      <c r="E118" s="4">
        <v>1804</v>
      </c>
      <c r="F118" s="53">
        <v>63.78</v>
      </c>
      <c r="G118" s="4">
        <f t="shared" si="23"/>
        <v>686.52791999999999</v>
      </c>
      <c r="H118" s="54">
        <v>1.8</v>
      </c>
      <c r="I118" s="4">
        <f t="shared" si="24"/>
        <v>19.3752</v>
      </c>
      <c r="K118" s="2">
        <f t="shared" si="25"/>
        <v>705.90311999999994</v>
      </c>
    </row>
    <row r="119" spans="4:11" x14ac:dyDescent="0.25">
      <c r="D119" s="4">
        <v>1904</v>
      </c>
      <c r="E119" s="4">
        <v>1805</v>
      </c>
      <c r="F119" s="53">
        <v>61</v>
      </c>
      <c r="G119" s="4">
        <f t="shared" si="23"/>
        <v>656.60399999999993</v>
      </c>
      <c r="H119" s="54">
        <v>0</v>
      </c>
      <c r="I119" s="4">
        <f t="shared" si="24"/>
        <v>0</v>
      </c>
      <c r="K119" s="2">
        <f t="shared" si="25"/>
        <v>656.60399999999993</v>
      </c>
    </row>
    <row r="120" spans="4:11" x14ac:dyDescent="0.25">
      <c r="D120" s="4">
        <v>1905</v>
      </c>
      <c r="E120" s="4">
        <v>1901</v>
      </c>
      <c r="F120" s="51">
        <v>63.89</v>
      </c>
      <c r="G120" s="4">
        <f t="shared" si="23"/>
        <v>687.71195999999998</v>
      </c>
      <c r="H120" s="52">
        <v>1.69</v>
      </c>
      <c r="I120" s="4">
        <f t="shared" si="24"/>
        <v>18.19116</v>
      </c>
      <c r="K120" s="2">
        <f t="shared" si="25"/>
        <v>705.90311999999994</v>
      </c>
    </row>
    <row r="121" spans="4:11" x14ac:dyDescent="0.25">
      <c r="D121" s="4">
        <v>2001</v>
      </c>
      <c r="E121" s="4">
        <v>1902</v>
      </c>
      <c r="F121" s="53">
        <v>63.89</v>
      </c>
      <c r="G121" s="4">
        <f t="shared" si="23"/>
        <v>687.71195999999998</v>
      </c>
      <c r="H121" s="54">
        <v>1.69</v>
      </c>
      <c r="I121" s="4">
        <f t="shared" si="24"/>
        <v>18.19116</v>
      </c>
      <c r="K121" s="2">
        <f t="shared" si="25"/>
        <v>705.90311999999994</v>
      </c>
    </row>
    <row r="122" spans="4:11" x14ac:dyDescent="0.25">
      <c r="D122" s="4">
        <v>2002</v>
      </c>
      <c r="E122" s="4">
        <v>1903</v>
      </c>
      <c r="F122" s="53">
        <v>42.96</v>
      </c>
      <c r="G122" s="4">
        <f t="shared" si="23"/>
        <v>462.42143999999996</v>
      </c>
      <c r="H122" s="54">
        <v>0</v>
      </c>
      <c r="I122" s="4">
        <f t="shared" si="24"/>
        <v>0</v>
      </c>
      <c r="K122" s="2">
        <f t="shared" si="25"/>
        <v>462.42143999999996</v>
      </c>
    </row>
    <row r="123" spans="4:11" x14ac:dyDescent="0.25">
      <c r="D123" s="4">
        <v>2003</v>
      </c>
      <c r="E123" s="4">
        <v>1904</v>
      </c>
      <c r="F123" s="53">
        <v>63.78</v>
      </c>
      <c r="G123" s="4">
        <f t="shared" si="23"/>
        <v>686.52791999999999</v>
      </c>
      <c r="H123" s="54">
        <v>1.8</v>
      </c>
      <c r="I123" s="4">
        <f t="shared" si="24"/>
        <v>19.3752</v>
      </c>
      <c r="K123" s="2">
        <f t="shared" si="25"/>
        <v>705.90311999999994</v>
      </c>
    </row>
    <row r="124" spans="4:11" x14ac:dyDescent="0.25">
      <c r="D124" s="4">
        <v>2004</v>
      </c>
      <c r="E124" s="4">
        <v>1905</v>
      </c>
      <c r="F124" s="53">
        <v>61</v>
      </c>
      <c r="G124" s="4">
        <f t="shared" si="23"/>
        <v>656.60399999999993</v>
      </c>
      <c r="H124" s="54">
        <v>0</v>
      </c>
      <c r="I124" s="4">
        <f t="shared" si="24"/>
        <v>0</v>
      </c>
      <c r="K124" s="2">
        <f t="shared" si="25"/>
        <v>656.60399999999993</v>
      </c>
    </row>
    <row r="125" spans="4:11" x14ac:dyDescent="0.25">
      <c r="D125" s="4">
        <v>2005</v>
      </c>
      <c r="E125" s="4">
        <v>2001</v>
      </c>
      <c r="F125" s="51">
        <v>63.89</v>
      </c>
      <c r="G125" s="4">
        <f t="shared" si="23"/>
        <v>687.71195999999998</v>
      </c>
      <c r="H125" s="52">
        <v>1.69</v>
      </c>
      <c r="I125" s="4">
        <f t="shared" si="24"/>
        <v>18.19116</v>
      </c>
      <c r="K125" s="2">
        <f t="shared" si="25"/>
        <v>705.90311999999994</v>
      </c>
    </row>
    <row r="126" spans="4:11" x14ac:dyDescent="0.25">
      <c r="D126" s="4">
        <v>2101</v>
      </c>
      <c r="E126" s="4">
        <v>2002</v>
      </c>
      <c r="F126" s="53">
        <v>63.89</v>
      </c>
      <c r="G126" s="4">
        <f t="shared" si="23"/>
        <v>687.71195999999998</v>
      </c>
      <c r="H126" s="54">
        <v>1.69</v>
      </c>
      <c r="I126" s="4">
        <f t="shared" si="24"/>
        <v>18.19116</v>
      </c>
      <c r="K126" s="2">
        <f t="shared" si="25"/>
        <v>705.90311999999994</v>
      </c>
    </row>
    <row r="127" spans="4:11" x14ac:dyDescent="0.25">
      <c r="D127" s="4">
        <v>2102</v>
      </c>
      <c r="E127" s="4">
        <v>2003</v>
      </c>
      <c r="F127" s="53">
        <v>42.96</v>
      </c>
      <c r="G127" s="4">
        <f t="shared" si="23"/>
        <v>462.42143999999996</v>
      </c>
      <c r="H127" s="54">
        <v>0</v>
      </c>
      <c r="I127" s="4">
        <f t="shared" si="24"/>
        <v>0</v>
      </c>
      <c r="K127" s="2">
        <f t="shared" si="25"/>
        <v>462.42143999999996</v>
      </c>
    </row>
    <row r="128" spans="4:11" x14ac:dyDescent="0.25">
      <c r="D128" s="4">
        <v>2103</v>
      </c>
      <c r="E128" s="4">
        <v>2004</v>
      </c>
      <c r="F128" s="53">
        <v>63.78</v>
      </c>
      <c r="G128" s="4">
        <f t="shared" si="23"/>
        <v>686.52791999999999</v>
      </c>
      <c r="H128" s="54">
        <v>1.8</v>
      </c>
      <c r="I128" s="4">
        <f t="shared" si="24"/>
        <v>19.3752</v>
      </c>
      <c r="K128" s="2">
        <f t="shared" si="25"/>
        <v>705.90311999999994</v>
      </c>
    </row>
    <row r="129" spans="4:11" x14ac:dyDescent="0.25">
      <c r="D129" s="4">
        <v>2104</v>
      </c>
      <c r="E129" s="4">
        <v>2005</v>
      </c>
      <c r="F129" s="53">
        <v>61</v>
      </c>
      <c r="G129" s="4">
        <f t="shared" si="23"/>
        <v>656.60399999999993</v>
      </c>
      <c r="H129" s="54">
        <v>0</v>
      </c>
      <c r="I129" s="4">
        <f t="shared" si="24"/>
        <v>0</v>
      </c>
      <c r="K129" s="2">
        <f t="shared" si="25"/>
        <v>656.60399999999993</v>
      </c>
    </row>
    <row r="130" spans="4:11" x14ac:dyDescent="0.25">
      <c r="D130" s="4">
        <v>2105</v>
      </c>
      <c r="E130" s="4">
        <v>2101</v>
      </c>
      <c r="F130" s="51">
        <v>63.89</v>
      </c>
      <c r="G130" s="4">
        <f t="shared" si="23"/>
        <v>687.71195999999998</v>
      </c>
      <c r="H130" s="52">
        <v>1.69</v>
      </c>
      <c r="I130" s="4">
        <f t="shared" si="24"/>
        <v>18.19116</v>
      </c>
      <c r="K130" s="2">
        <f t="shared" si="25"/>
        <v>705.90311999999994</v>
      </c>
    </row>
    <row r="131" spans="4:11" x14ac:dyDescent="0.25">
      <c r="D131" s="4">
        <v>2201</v>
      </c>
      <c r="E131" s="4">
        <v>2102</v>
      </c>
      <c r="F131" s="53">
        <v>63.89</v>
      </c>
      <c r="G131" s="4">
        <f t="shared" si="23"/>
        <v>687.71195999999998</v>
      </c>
      <c r="H131" s="54">
        <v>1.69</v>
      </c>
      <c r="I131" s="4">
        <f t="shared" si="24"/>
        <v>18.19116</v>
      </c>
      <c r="K131" s="2">
        <f t="shared" si="25"/>
        <v>705.90311999999994</v>
      </c>
    </row>
    <row r="132" spans="4:11" x14ac:dyDescent="0.25">
      <c r="D132" s="4">
        <v>2202</v>
      </c>
      <c r="E132" s="4">
        <v>2103</v>
      </c>
      <c r="F132" s="53">
        <v>42.96</v>
      </c>
      <c r="G132" s="4">
        <f t="shared" si="23"/>
        <v>462.42143999999996</v>
      </c>
      <c r="H132" s="54">
        <v>0</v>
      </c>
      <c r="I132" s="4">
        <f t="shared" si="24"/>
        <v>0</v>
      </c>
      <c r="K132" s="2">
        <f t="shared" si="25"/>
        <v>462.42143999999996</v>
      </c>
    </row>
    <row r="133" spans="4:11" x14ac:dyDescent="0.25">
      <c r="D133" s="4">
        <v>2203</v>
      </c>
      <c r="E133" s="4">
        <v>2104</v>
      </c>
      <c r="F133" s="53">
        <v>63.78</v>
      </c>
      <c r="G133" s="4">
        <f t="shared" si="23"/>
        <v>686.52791999999999</v>
      </c>
      <c r="H133" s="54">
        <v>1.8</v>
      </c>
      <c r="I133" s="4">
        <f t="shared" si="24"/>
        <v>19.3752</v>
      </c>
      <c r="K133" s="2">
        <f t="shared" si="25"/>
        <v>705.90311999999994</v>
      </c>
    </row>
    <row r="134" spans="4:11" x14ac:dyDescent="0.25">
      <c r="D134" s="4">
        <v>2204</v>
      </c>
      <c r="E134" s="4">
        <v>2105</v>
      </c>
      <c r="F134" s="53">
        <v>61</v>
      </c>
      <c r="G134" s="4">
        <f t="shared" si="23"/>
        <v>656.60399999999993</v>
      </c>
      <c r="H134" s="54">
        <v>0</v>
      </c>
      <c r="I134" s="4">
        <f t="shared" si="24"/>
        <v>0</v>
      </c>
      <c r="K134" s="2">
        <f t="shared" si="25"/>
        <v>656.60399999999993</v>
      </c>
    </row>
    <row r="135" spans="4:11" x14ac:dyDescent="0.25">
      <c r="D135" s="4">
        <v>2205</v>
      </c>
      <c r="E135" s="4">
        <v>2201</v>
      </c>
      <c r="F135" s="51">
        <v>63.89</v>
      </c>
      <c r="G135" s="4">
        <f t="shared" si="23"/>
        <v>687.71195999999998</v>
      </c>
      <c r="H135" s="52">
        <v>1.69</v>
      </c>
      <c r="I135" s="4">
        <f t="shared" si="24"/>
        <v>18.19116</v>
      </c>
      <c r="K135" s="2">
        <f t="shared" si="25"/>
        <v>705.90311999999994</v>
      </c>
    </row>
    <row r="136" spans="4:11" x14ac:dyDescent="0.25">
      <c r="E136" s="4">
        <v>2202</v>
      </c>
      <c r="F136" s="53">
        <v>63.89</v>
      </c>
      <c r="G136" s="4">
        <f t="shared" si="23"/>
        <v>687.71195999999998</v>
      </c>
      <c r="H136" s="54">
        <v>1.69</v>
      </c>
      <c r="I136" s="4">
        <f t="shared" si="24"/>
        <v>18.19116</v>
      </c>
      <c r="K136" s="2">
        <f t="shared" si="25"/>
        <v>705.90311999999994</v>
      </c>
    </row>
    <row r="137" spans="4:11" x14ac:dyDescent="0.25">
      <c r="E137" s="4">
        <v>2203</v>
      </c>
      <c r="F137" s="53">
        <v>42.96</v>
      </c>
      <c r="G137" s="4">
        <f t="shared" si="23"/>
        <v>462.42143999999996</v>
      </c>
      <c r="H137" s="54">
        <v>0</v>
      </c>
      <c r="I137" s="4">
        <f t="shared" si="24"/>
        <v>0</v>
      </c>
      <c r="K137" s="2">
        <f t="shared" si="25"/>
        <v>462.42143999999996</v>
      </c>
    </row>
    <row r="138" spans="4:11" x14ac:dyDescent="0.25">
      <c r="E138" s="4">
        <v>2204</v>
      </c>
      <c r="F138" s="53">
        <v>63.78</v>
      </c>
      <c r="G138" s="4">
        <f t="shared" si="23"/>
        <v>686.52791999999999</v>
      </c>
      <c r="H138" s="54">
        <v>1.8</v>
      </c>
      <c r="I138" s="4">
        <f t="shared" si="24"/>
        <v>19.3752</v>
      </c>
      <c r="K138" s="2">
        <f t="shared" si="25"/>
        <v>705.90311999999994</v>
      </c>
    </row>
    <row r="139" spans="4:11" x14ac:dyDescent="0.25">
      <c r="E139" s="4">
        <v>2205</v>
      </c>
      <c r="F139" s="53">
        <v>61</v>
      </c>
      <c r="G139" s="4">
        <f t="shared" si="23"/>
        <v>656.60399999999993</v>
      </c>
      <c r="H139" s="54">
        <v>0</v>
      </c>
      <c r="I139" s="4">
        <f t="shared" si="24"/>
        <v>0</v>
      </c>
      <c r="K139" s="2">
        <f t="shared" si="25"/>
        <v>656.60399999999993</v>
      </c>
    </row>
  </sheetData>
  <mergeCells count="1">
    <mergeCell ref="J1:M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432AA-A117-4B39-9FD0-391A117CAE80}">
  <dimension ref="D7:E7"/>
  <sheetViews>
    <sheetView workbookViewId="0"/>
  </sheetViews>
  <sheetFormatPr defaultRowHeight="15" x14ac:dyDescent="0.25"/>
  <cols>
    <col min="4" max="4" width="12.5703125" bestFit="1" customWidth="1"/>
  </cols>
  <sheetData>
    <row r="7" spans="4:5" x14ac:dyDescent="0.25">
      <c r="D7" s="35"/>
      <c r="E7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8018-F343-4E0C-85EF-BF750C963BDA}">
  <dimension ref="A5:I22"/>
  <sheetViews>
    <sheetView workbookViewId="0">
      <selection activeCell="E17" sqref="E17"/>
    </sheetView>
  </sheetViews>
  <sheetFormatPr defaultRowHeight="15" x14ac:dyDescent="0.25"/>
  <cols>
    <col min="4" max="4" width="14.28515625" bestFit="1" customWidth="1"/>
  </cols>
  <sheetData>
    <row r="5" spans="1:9" x14ac:dyDescent="0.25">
      <c r="B5" t="s">
        <v>0</v>
      </c>
      <c r="C5" t="s">
        <v>6</v>
      </c>
      <c r="D5" t="s">
        <v>8</v>
      </c>
      <c r="E5" t="s">
        <v>39</v>
      </c>
    </row>
    <row r="6" spans="1:9" x14ac:dyDescent="0.25">
      <c r="B6">
        <v>203</v>
      </c>
      <c r="C6">
        <v>462</v>
      </c>
      <c r="D6" s="35">
        <v>7850000</v>
      </c>
      <c r="E6">
        <f>D6/C6</f>
        <v>16991.341991341993</v>
      </c>
    </row>
    <row r="7" spans="1:9" x14ac:dyDescent="0.25">
      <c r="A7">
        <v>2</v>
      </c>
      <c r="B7">
        <v>301</v>
      </c>
      <c r="C7">
        <v>705</v>
      </c>
      <c r="D7" s="35">
        <v>13100000</v>
      </c>
      <c r="E7">
        <f>D7/C7</f>
        <v>18581.560283687944</v>
      </c>
    </row>
    <row r="8" spans="1:9" x14ac:dyDescent="0.25">
      <c r="B8">
        <v>403</v>
      </c>
      <c r="C8">
        <v>462</v>
      </c>
      <c r="D8">
        <v>7500000</v>
      </c>
      <c r="E8">
        <f t="shared" ref="E8:E22" si="0">D8/C8</f>
        <v>16233.766233766233</v>
      </c>
    </row>
    <row r="9" spans="1:9" x14ac:dyDescent="0.25">
      <c r="B9">
        <v>2203</v>
      </c>
      <c r="C9">
        <v>462</v>
      </c>
      <c r="D9">
        <v>8600000</v>
      </c>
      <c r="E9">
        <f t="shared" si="0"/>
        <v>18614.718614718615</v>
      </c>
      <c r="G9">
        <v>516000</v>
      </c>
      <c r="H9">
        <v>30000</v>
      </c>
      <c r="I9">
        <f>D9+G9+H9</f>
        <v>9146000</v>
      </c>
    </row>
    <row r="10" spans="1:9" x14ac:dyDescent="0.25">
      <c r="B10">
        <v>1605</v>
      </c>
      <c r="C10">
        <v>657</v>
      </c>
      <c r="D10">
        <v>11500000</v>
      </c>
      <c r="E10">
        <f t="shared" si="0"/>
        <v>17503.805175038051</v>
      </c>
    </row>
    <row r="11" spans="1:9" x14ac:dyDescent="0.25">
      <c r="B11">
        <v>1603</v>
      </c>
      <c r="C11">
        <v>462</v>
      </c>
      <c r="D11">
        <v>7000000</v>
      </c>
      <c r="E11">
        <f t="shared" si="0"/>
        <v>15151.515151515152</v>
      </c>
    </row>
    <row r="12" spans="1:9" x14ac:dyDescent="0.25">
      <c r="B12">
        <v>1304</v>
      </c>
      <c r="C12">
        <v>705</v>
      </c>
      <c r="D12">
        <v>12200000</v>
      </c>
      <c r="E12">
        <f t="shared" si="0"/>
        <v>17304.964539007091</v>
      </c>
    </row>
    <row r="13" spans="1:9" x14ac:dyDescent="0.25">
      <c r="B13">
        <v>1803</v>
      </c>
      <c r="C13">
        <v>462</v>
      </c>
      <c r="D13">
        <v>7000000</v>
      </c>
      <c r="E13">
        <f t="shared" si="0"/>
        <v>15151.515151515152</v>
      </c>
    </row>
    <row r="14" spans="1:9" x14ac:dyDescent="0.25">
      <c r="B14">
        <v>702</v>
      </c>
      <c r="C14">
        <v>705</v>
      </c>
      <c r="D14">
        <v>12690000</v>
      </c>
      <c r="E14">
        <f t="shared" si="0"/>
        <v>18000</v>
      </c>
      <c r="G14">
        <v>761400</v>
      </c>
      <c r="H14">
        <v>30000</v>
      </c>
      <c r="I14">
        <f>D14+G14+H14</f>
        <v>13481400</v>
      </c>
    </row>
    <row r="15" spans="1:9" x14ac:dyDescent="0.25">
      <c r="B15">
        <v>1405</v>
      </c>
      <c r="C15">
        <v>657</v>
      </c>
      <c r="D15">
        <v>11900000</v>
      </c>
      <c r="E15">
        <f t="shared" si="0"/>
        <v>18112.633181126334</v>
      </c>
      <c r="G15">
        <v>714000</v>
      </c>
      <c r="H15">
        <v>30000</v>
      </c>
      <c r="I15">
        <f>D15+G15+H15</f>
        <v>12644000</v>
      </c>
    </row>
    <row r="16" spans="1:9" x14ac:dyDescent="0.25">
      <c r="B16">
        <v>1105</v>
      </c>
      <c r="C16">
        <v>657</v>
      </c>
      <c r="D16">
        <v>11500000</v>
      </c>
      <c r="E16">
        <f t="shared" si="0"/>
        <v>17503.805175038051</v>
      </c>
    </row>
    <row r="17" spans="2:5" x14ac:dyDescent="0.25">
      <c r="B17">
        <v>802</v>
      </c>
      <c r="C17">
        <v>705</v>
      </c>
      <c r="D17">
        <v>11700000</v>
      </c>
      <c r="E17">
        <f t="shared" si="0"/>
        <v>16595.744680851065</v>
      </c>
    </row>
    <row r="18" spans="2:5" x14ac:dyDescent="0.25">
      <c r="E18" t="e">
        <f t="shared" si="0"/>
        <v>#DIV/0!</v>
      </c>
    </row>
    <row r="19" spans="2:5" x14ac:dyDescent="0.25">
      <c r="E19" t="e">
        <f t="shared" si="0"/>
        <v>#DIV/0!</v>
      </c>
    </row>
    <row r="20" spans="2:5" x14ac:dyDescent="0.25">
      <c r="E20" t="e">
        <f t="shared" si="0"/>
        <v>#DIV/0!</v>
      </c>
    </row>
    <row r="21" spans="2:5" x14ac:dyDescent="0.25">
      <c r="E21" t="e">
        <f t="shared" si="0"/>
        <v>#DIV/0!</v>
      </c>
    </row>
    <row r="22" spans="2:5" x14ac:dyDescent="0.25">
      <c r="E22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Navrang</vt:lpstr>
      <vt:lpstr>Navrang (Sale)</vt:lpstr>
      <vt:lpstr>Navrang (Rehab)</vt:lpstr>
      <vt:lpstr>Total</vt:lpstr>
      <vt:lpstr>Rera</vt:lpstr>
      <vt:lpstr>Typical Floor</vt:lpstr>
      <vt:lpstr>RR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anil_</cp:lastModifiedBy>
  <cp:lastPrinted>2013-08-31T05:30:46Z</cp:lastPrinted>
  <dcterms:created xsi:type="dcterms:W3CDTF">2013-08-30T08:57:19Z</dcterms:created>
  <dcterms:modified xsi:type="dcterms:W3CDTF">2023-12-08T04:55:13Z</dcterms:modified>
</cp:coreProperties>
</file>