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N12" i="1"/>
  <c r="O9" i="1"/>
  <c r="O15" i="1"/>
  <c r="N15" i="1"/>
  <c r="N13" i="1"/>
  <c r="N9" i="1"/>
  <c r="J20" i="1"/>
  <c r="C11" i="1"/>
  <c r="C10" i="1"/>
  <c r="C8" i="1"/>
  <c r="O3" i="1" l="1"/>
  <c r="N2" i="1" l="1"/>
  <c r="A9" i="1"/>
  <c r="K15" i="1"/>
  <c r="J8" i="1"/>
  <c r="J9" i="1" s="1"/>
  <c r="J6" i="1"/>
  <c r="J4" i="1"/>
  <c r="J3" i="1"/>
  <c r="J12" i="1" s="1"/>
  <c r="J10" i="1" l="1"/>
  <c r="J11" i="1" s="1"/>
  <c r="J13" i="1" s="1"/>
  <c r="J16" i="1" s="1"/>
  <c r="J17" i="1" l="1"/>
  <c r="J18" i="1"/>
  <c r="A3" i="1" l="1"/>
</calcChain>
</file>

<file path=xl/sharedStrings.xml><?xml version="1.0" encoding="utf-8"?>
<sst xmlns="http://schemas.openxmlformats.org/spreadsheetml/2006/main" count="19" uniqueCount="18">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</sst>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J20" sqref="J20"/>
    </sheetView>
  </sheetViews>
  <sheetFormatPr defaultRowHeight="15" x14ac:dyDescent="0.25"/>
  <cols>
    <col min="9" max="9" width="19.5703125" bestFit="1" customWidth="1"/>
    <col min="10" max="10" width="12.140625" bestFit="1" customWidth="1"/>
  </cols>
  <sheetData>
    <row r="1" spans="1:15" ht="16.5" x14ac:dyDescent="0.3">
      <c r="A1">
        <v>13000</v>
      </c>
      <c r="I1" s="1" t="s">
        <v>0</v>
      </c>
      <c r="J1" s="2">
        <v>13300</v>
      </c>
      <c r="N1">
        <v>5100000</v>
      </c>
      <c r="O1">
        <v>2023</v>
      </c>
    </row>
    <row r="2" spans="1:15" ht="82.5" x14ac:dyDescent="0.3">
      <c r="A2">
        <v>2800</v>
      </c>
      <c r="I2" s="3" t="s">
        <v>1</v>
      </c>
      <c r="J2" s="2">
        <v>2800</v>
      </c>
      <c r="N2">
        <f>N1/394</f>
        <v>12944.162436548224</v>
      </c>
      <c r="O2">
        <v>2015</v>
      </c>
    </row>
    <row r="3" spans="1:15" ht="16.5" x14ac:dyDescent="0.3">
      <c r="A3">
        <f>A1-A2</f>
        <v>10200</v>
      </c>
      <c r="I3" s="1" t="s">
        <v>2</v>
      </c>
      <c r="J3" s="2">
        <f>J1-J2</f>
        <v>10500</v>
      </c>
      <c r="O3">
        <f>O1-O2</f>
        <v>8</v>
      </c>
    </row>
    <row r="4" spans="1:15" ht="16.5" x14ac:dyDescent="0.3">
      <c r="I4" s="1" t="s">
        <v>3</v>
      </c>
      <c r="J4" s="2">
        <f>J2*1</f>
        <v>2800</v>
      </c>
    </row>
    <row r="5" spans="1:15" ht="16.5" x14ac:dyDescent="0.3">
      <c r="I5" s="1" t="s">
        <v>4</v>
      </c>
      <c r="J5" s="4">
        <v>8</v>
      </c>
    </row>
    <row r="6" spans="1:15" ht="16.5" x14ac:dyDescent="0.3">
      <c r="A6">
        <v>309.02999999999997</v>
      </c>
      <c r="C6">
        <v>361.39</v>
      </c>
      <c r="I6" s="1" t="s">
        <v>5</v>
      </c>
      <c r="J6" s="4">
        <f>J7-J5</f>
        <v>52</v>
      </c>
    </row>
    <row r="7" spans="1:15" ht="16.5" x14ac:dyDescent="0.3">
      <c r="A7">
        <v>37</v>
      </c>
      <c r="C7">
        <v>18</v>
      </c>
      <c r="I7" s="1" t="s">
        <v>6</v>
      </c>
      <c r="J7" s="4">
        <v>60</v>
      </c>
    </row>
    <row r="8" spans="1:15" ht="49.5" x14ac:dyDescent="0.3">
      <c r="A8">
        <v>48</v>
      </c>
      <c r="C8">
        <f>SUM(C6:C7)</f>
        <v>379.39</v>
      </c>
      <c r="I8" s="3" t="s">
        <v>7</v>
      </c>
      <c r="J8" s="4">
        <f>90*J5/J7</f>
        <v>12</v>
      </c>
      <c r="N8">
        <v>79800</v>
      </c>
    </row>
    <row r="9" spans="1:15" ht="16.5" x14ac:dyDescent="0.3">
      <c r="A9">
        <f>SUM(A6:A8)</f>
        <v>394.03</v>
      </c>
      <c r="I9" s="1"/>
      <c r="J9" s="5">
        <f>J8%</f>
        <v>0.12</v>
      </c>
      <c r="N9">
        <f>N8/100*105</f>
        <v>83790</v>
      </c>
      <c r="O9">
        <f>N9/10.764</f>
        <v>7784.2809364548502</v>
      </c>
    </row>
    <row r="10" spans="1:15" ht="16.5" x14ac:dyDescent="0.3">
      <c r="C10">
        <f>394-379</f>
        <v>15</v>
      </c>
      <c r="I10" s="1" t="s">
        <v>8</v>
      </c>
      <c r="J10" s="2">
        <f>J4*J9</f>
        <v>336</v>
      </c>
      <c r="N10">
        <v>29500</v>
      </c>
    </row>
    <row r="11" spans="1:15" ht="16.5" x14ac:dyDescent="0.3">
      <c r="C11">
        <f>C10/379*100</f>
        <v>3.9577836411609502</v>
      </c>
      <c r="I11" s="1" t="s">
        <v>9</v>
      </c>
      <c r="J11" s="2">
        <f>J4-J10</f>
        <v>2464</v>
      </c>
    </row>
    <row r="12" spans="1:15" ht="16.5" x14ac:dyDescent="0.3">
      <c r="I12" s="1" t="s">
        <v>2</v>
      </c>
      <c r="J12" s="2">
        <f>J3</f>
        <v>10500</v>
      </c>
      <c r="N12">
        <f>N9-N10</f>
        <v>54290</v>
      </c>
    </row>
    <row r="13" spans="1:15" ht="16.5" x14ac:dyDescent="0.3">
      <c r="I13" s="1" t="s">
        <v>10</v>
      </c>
      <c r="J13" s="2">
        <f>J12+J11</f>
        <v>12964</v>
      </c>
      <c r="N13">
        <f>N12*92%</f>
        <v>49946.8</v>
      </c>
    </row>
    <row r="14" spans="1:15" ht="16.5" x14ac:dyDescent="0.3">
      <c r="I14" s="1"/>
      <c r="J14" s="4"/>
    </row>
    <row r="15" spans="1:15" ht="16.5" x14ac:dyDescent="0.3">
      <c r="I15" s="6" t="s">
        <v>11</v>
      </c>
      <c r="J15" s="7">
        <v>394</v>
      </c>
      <c r="K15">
        <f>J15*1.2</f>
        <v>472.79999999999995</v>
      </c>
      <c r="N15">
        <f>N13+N10</f>
        <v>79446.8</v>
      </c>
      <c r="O15">
        <f>N15/10.764</f>
        <v>7380.7878112225944</v>
      </c>
    </row>
    <row r="16" spans="1:15" ht="16.5" x14ac:dyDescent="0.3">
      <c r="I16" s="6" t="s">
        <v>12</v>
      </c>
      <c r="J16" s="8">
        <f>J13*J15</f>
        <v>5107816</v>
      </c>
    </row>
    <row r="17" spans="9:10" ht="16.5" x14ac:dyDescent="0.3">
      <c r="I17" s="9" t="s">
        <v>13</v>
      </c>
      <c r="J17" s="10">
        <f>J16*90%</f>
        <v>4597034.4000000004</v>
      </c>
    </row>
    <row r="18" spans="9:10" ht="16.5" x14ac:dyDescent="0.3">
      <c r="I18" s="9" t="s">
        <v>14</v>
      </c>
      <c r="J18" s="10">
        <f>J16*80%</f>
        <v>4086252.8000000003</v>
      </c>
    </row>
    <row r="19" spans="9:10" ht="16.5" x14ac:dyDescent="0.3">
      <c r="I19" s="9" t="s">
        <v>15</v>
      </c>
      <c r="J19" s="10">
        <f>472.8*J2</f>
        <v>1323840</v>
      </c>
    </row>
    <row r="20" spans="9:10" ht="16.5" x14ac:dyDescent="0.3">
      <c r="I20" s="11" t="s">
        <v>16</v>
      </c>
      <c r="J20" s="10">
        <f>J16*0.025/12</f>
        <v>10641.283333333335</v>
      </c>
    </row>
    <row r="21" spans="9:10" ht="16.5" x14ac:dyDescent="0.3">
      <c r="I21" s="12" t="s">
        <v>17</v>
      </c>
      <c r="J2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2023-12-07T07:50:29Z</dcterms:modified>
</cp:coreProperties>
</file>