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\Janta Sahkari Bank\SAtish Gupta Shop No. 76.2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3" l="1"/>
  <c r="C28" i="23" l="1"/>
  <c r="D29" i="25" l="1"/>
  <c r="C29" i="25"/>
  <c r="C17" i="25" l="1"/>
  <c r="P28" i="4"/>
  <c r="P23" i="4"/>
  <c r="C10" i="23" l="1"/>
  <c r="C11" i="23" s="1"/>
  <c r="C8" i="23"/>
  <c r="C6" i="23"/>
  <c r="C5" i="23"/>
  <c r="C14" i="23" s="1"/>
  <c r="C12" i="23" l="1"/>
  <c r="C13" i="23" s="1"/>
  <c r="C16" i="23" s="1"/>
  <c r="C19" i="23" s="1"/>
  <c r="C25" i="23" s="1"/>
  <c r="C20" i="23" l="1"/>
  <c r="C21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G2" i="4" s="1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<sst xmlns="http://schemas.openxmlformats.org/spreadsheetml/2006/main" count="130" uniqueCount="100">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</sst>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48905</v>
      </c>
      <c r="F2" s="74"/>
      <c r="G2" s="121" t="s">
        <v>76</v>
      </c>
      <c r="H2" s="122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46870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46870</v>
      </c>
      <c r="D5" s="57" t="s">
        <v>61</v>
      </c>
      <c r="E5" s="58">
        <f>ROUND(C5/10.764,0)</f>
        <v>4354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24400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22470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0.2</v>
      </c>
      <c r="D8" s="101">
        <f>1-C8</f>
        <v>0.8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17976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42376</v>
      </c>
      <c r="D10" s="57" t="s">
        <v>61</v>
      </c>
      <c r="E10" s="58">
        <f>ROUND(C10/10.764,0)</f>
        <v>3937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2003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20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40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233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C16*2000</f>
        <v>466000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917321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G16" sqref="G16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7500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5500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20</v>
      </c>
      <c r="D7" s="25"/>
      <c r="E7" s="16"/>
      <c r="G7" s="118"/>
    </row>
    <row r="8" spans="1:8">
      <c r="A8" s="15" t="s">
        <v>18</v>
      </c>
      <c r="B8" s="24"/>
      <c r="C8" s="25">
        <f>C9-C7</f>
        <v>40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30</v>
      </c>
      <c r="D10" s="25"/>
      <c r="E10" s="16"/>
      <c r="H10" s="119"/>
    </row>
    <row r="11" spans="1:8">
      <c r="A11" s="15"/>
      <c r="B11" s="26"/>
      <c r="C11" s="27">
        <f>C10%</f>
        <v>0.3</v>
      </c>
      <c r="D11" s="27"/>
      <c r="F11" s="77"/>
      <c r="G11" s="77"/>
    </row>
    <row r="12" spans="1:8">
      <c r="A12" s="15" t="s">
        <v>21</v>
      </c>
      <c r="B12" s="19"/>
      <c r="C12" s="20">
        <f>C6*C11</f>
        <v>600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1400</v>
      </c>
      <c r="D13" s="23"/>
      <c r="F13" s="77"/>
      <c r="G13" s="77"/>
    </row>
    <row r="14" spans="1:8">
      <c r="A14" s="15" t="s">
        <v>15</v>
      </c>
      <c r="B14" s="19"/>
      <c r="C14" s="20">
        <f>C5</f>
        <v>5500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6900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99</v>
      </c>
      <c r="B18" s="7"/>
      <c r="C18" s="75">
        <v>500</v>
      </c>
      <c r="D18" s="75"/>
      <c r="E18" s="76"/>
      <c r="F18" s="77"/>
      <c r="G18" s="77"/>
    </row>
    <row r="19" spans="1:7">
      <c r="A19" s="15"/>
      <c r="B19" s="6"/>
      <c r="C19" s="30">
        <f>C18*C16</f>
        <v>3450000</v>
      </c>
      <c r="D19" s="77" t="s">
        <v>68</v>
      </c>
      <c r="E19" s="30"/>
      <c r="F19" s="77"/>
      <c r="G19" s="77"/>
    </row>
    <row r="20" spans="1:7">
      <c r="A20" s="15"/>
      <c r="B20" s="61"/>
      <c r="C20" s="31">
        <f>C19*95%</f>
        <v>3277500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2760000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1000000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C19*0.04/12</f>
        <v>11500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>
        <v>21.65</v>
      </c>
      <c r="C28" s="118">
        <f>B28*10.764</f>
        <v>233.04059999999998</v>
      </c>
      <c r="D28"/>
    </row>
    <row r="29" spans="1:7">
      <c r="C29" s="118"/>
    </row>
    <row r="30" spans="1:7">
      <c r="C30" s="118"/>
    </row>
    <row r="31" spans="1:7">
      <c r="C31" s="118"/>
      <c r="D31" s="120"/>
    </row>
    <row r="32" spans="1:7">
      <c r="C32"/>
    </row>
    <row r="33" spans="1:8">
      <c r="B33">
        <v>19.25</v>
      </c>
      <c r="C33">
        <v>10.1</v>
      </c>
      <c r="D33" s="120">
        <f>C33*B33</f>
        <v>194.42499999999998</v>
      </c>
    </row>
    <row r="34" spans="1:8">
      <c r="C34"/>
      <c r="H34" s="74"/>
    </row>
    <row r="35" spans="1:8">
      <c r="C35"/>
      <c r="D35"/>
      <c r="F35" s="118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7" zoomScaleNormal="100" workbookViewId="0">
      <selection activeCell="R22" sqref="R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/>
      <c r="P2" s="74"/>
      <c r="Q2" s="74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7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/>
      <c r="P3" s="74"/>
      <c r="Q3" s="74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/>
      <c r="P4" s="74"/>
      <c r="Q4" s="74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/>
      <c r="P5" s="74"/>
      <c r="Q5" s="74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/>
      <c r="P6" s="74"/>
      <c r="Q6" s="74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4"/>
      <c r="P7" s="74"/>
      <c r="Q7" s="74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7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4"/>
      <c r="P8" s="74"/>
      <c r="Q8" s="74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4"/>
      <c r="P9" s="74"/>
      <c r="Q9" s="74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117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/>
      <c r="P10" s="74"/>
      <c r="Q10" s="74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0">O11/1.2</f>
        <v>0</v>
      </c>
      <c r="Q11">
        <f t="shared" ref="Q11" si="11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1111.1111111111113</v>
      </c>
      <c r="C12" s="4">
        <f t="shared" si="2"/>
        <v>1333.3333333333335</v>
      </c>
      <c r="D12" s="4">
        <f t="shared" si="3"/>
        <v>1600.0000000000002</v>
      </c>
      <c r="E12" s="5">
        <f t="shared" si="4"/>
        <v>18500000</v>
      </c>
      <c r="F12" s="4">
        <f t="shared" si="5"/>
        <v>16650</v>
      </c>
      <c r="G12" s="4">
        <f t="shared" si="6"/>
        <v>13875</v>
      </c>
      <c r="H12" s="4">
        <f t="shared" si="7"/>
        <v>11563</v>
      </c>
      <c r="I12" s="4">
        <f t="shared" si="8"/>
        <v>0</v>
      </c>
      <c r="J12" s="4">
        <f t="shared" si="9"/>
        <v>0</v>
      </c>
      <c r="O12">
        <v>1600</v>
      </c>
      <c r="P12">
        <f t="shared" ref="P12" si="12">O12/1.2</f>
        <v>1333.3333333333335</v>
      </c>
      <c r="Q12">
        <f t="shared" ref="Q12" si="13">P12/1.2</f>
        <v>1111.1111111111113</v>
      </c>
      <c r="R12" s="2">
        <v>18500000</v>
      </c>
      <c r="S12" s="2"/>
      <c r="V12" s="71"/>
    </row>
    <row r="13" spans="1:35">
      <c r="A13" s="4">
        <f t="shared" si="0"/>
        <v>0</v>
      </c>
      <c r="B13" s="4">
        <f t="shared" si="1"/>
        <v>219</v>
      </c>
      <c r="C13" s="4">
        <f t="shared" si="2"/>
        <v>262.8</v>
      </c>
      <c r="D13" s="4">
        <f t="shared" si="3"/>
        <v>315.36</v>
      </c>
      <c r="E13" s="5">
        <f t="shared" si="4"/>
        <v>3500000</v>
      </c>
      <c r="F13" s="4">
        <f t="shared" si="5"/>
        <v>15982</v>
      </c>
      <c r="G13" s="4">
        <f t="shared" si="6"/>
        <v>13318</v>
      </c>
      <c r="H13" s="4">
        <f t="shared" si="7"/>
        <v>11098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4">O13/1.2</f>
        <v>0</v>
      </c>
      <c r="Q13">
        <v>219</v>
      </c>
      <c r="R13" s="2">
        <v>3500000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R16" s="2"/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6">O17/1.2</f>
        <v>0</v>
      </c>
      <c r="Q17">
        <f t="shared" ref="Q17:Q18" si="27">P17/1.2</f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4">
        <v>0</v>
      </c>
      <c r="P19" s="74">
        <f>O19/1.2</f>
        <v>0</v>
      </c>
      <c r="Q19" s="74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T14" sqref="T14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7" sqref="O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2023-12-05T11:31:40Z</dcterms:modified>
</cp:coreProperties>
</file>