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A220A36-5338-4A0A-BCAC-2C1BB6E86D2B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3" i="1" l="1"/>
  <c r="B18" i="1"/>
  <c r="G5" i="1"/>
  <c r="H13" i="1"/>
  <c r="F9" i="1"/>
  <c r="F8" i="1"/>
  <c r="F7" i="1"/>
  <c r="F6" i="1"/>
  <c r="F5" i="1"/>
  <c r="M26" i="1"/>
  <c r="J2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K33" i="1" l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L33" i="1"/>
  <c r="J34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<sst xmlns="http://schemas.openxmlformats.org/spreadsheetml/2006/main" count="31" uniqueCount="29">
  <si>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</si>
  <si>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</si>
  <si>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</si>
  <si>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</si>
  <si>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</si>
  <si>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</si>
  <si>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</si>
  <si>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</si>
  <si>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</si>
  <si>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</si>
  <si>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</si>
  <si>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</si>
  <si>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</si>
  <si>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</si>
  <si>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</si>
  <si>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</si>
  <si>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</si>
  <si>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</si>
  <si>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</si>
  <si>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</si>
  <si>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</si>
  <si>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</si>
  <si>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</si>
  <si>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</si>
  <si>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</si>
  <si>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</si>
  <si>
    <t>Built up area</t>
  </si>
  <si>
    <t>Measuremnet carpet area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</si>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</sst>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4" fillId="4" borderId="1" xfId="0" applyNumberFormat="1" applyFont="1" applyFill="1" applyBorder="1"/>
    <xf numFmtId="43" fontId="15" fillId="4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0" fontId="0" fillId="0" borderId="8" xfId="0" applyBorder="1"/>
    <xf numFmtId="43" fontId="0" fillId="0" borderId="9" xfId="0" applyNumberFormat="1" applyBorder="1"/>
    <xf numFmtId="43" fontId="0" fillId="0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ADC0E2-94B5-4FB7-8DBA-DA62285AA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95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CFB420-B415-42C6-AA95-358647264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296933</xdr:colOff>
      <xdr:row>40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BB918-BFA8-4FC8-8B36-E0F9D96AF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79333" cy="7640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335378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19610-C152-4B28-827F-0CB43D1A4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363872</xdr:colOff>
      <xdr:row>27</xdr:row>
      <xdr:rowOff>19771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282EE-45D0-4148-A50D-39AAA462E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5072" cy="51632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506172</xdr:colOff>
      <xdr:row>28</xdr:row>
      <xdr:rowOff>172218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427F0-1148-452B-BCDF-68BBCE3E1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0172" cy="550621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25</xdr:col>
      <xdr:colOff>248365</xdr:colOff>
      <xdr:row>34</xdr:row>
      <xdr:rowOff>105694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C4C388-F766-484B-B7CA-D432CD710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0"/>
          <a:ext cx="5125165" cy="6582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opLeftCell="A4" zoomScaleNormal="100" workbookViewId="0">
      <selection activeCell="F28" sqref="F28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37" t="s">
        <v>24</v>
      </c>
      <c r="C2" s="37"/>
      <c r="D2" s="45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38">
        <v>11500</v>
      </c>
      <c r="C3" s="38"/>
      <c r="D3" s="35"/>
      <c r="E3" s="13"/>
      <c r="F3" s="5">
        <v>2020</v>
      </c>
      <c r="G3" s="7">
        <v>2023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38">
        <v>2600</v>
      </c>
      <c r="C4" s="38"/>
      <c r="D4" s="35"/>
      <c r="E4" s="13"/>
      <c r="F4" s="9" t="s">
        <v>25</v>
      </c>
      <c r="G4" t="s">
        <v>26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38">
        <f>B3-B4</f>
        <v>8900</v>
      </c>
      <c r="C5" s="38"/>
      <c r="D5" s="35"/>
      <c r="E5" s="20"/>
      <c r="F5" s="62">
        <f>27.874*10.764</f>
        <v>300.03573599999999</v>
      </c>
      <c r="G5" s="24">
        <f>F9*1.1</f>
        <v>414.7573716</v>
      </c>
      <c r="H5" s="27"/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38">
        <f>B4</f>
        <v>2600</v>
      </c>
      <c r="C6" s="38"/>
      <c r="D6" s="35"/>
      <c r="E6" s="65"/>
      <c r="F6" s="65">
        <f>2.67*10.764</f>
        <v>28.739879999999996</v>
      </c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0</v>
      </c>
      <c r="C7" s="34"/>
      <c r="D7" s="46"/>
      <c r="E7" s="66"/>
      <c r="F7" s="20">
        <f>3.135*10.764</f>
        <v>33.745139999999992</v>
      </c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60</v>
      </c>
      <c r="C8" s="34"/>
      <c r="D8" s="47"/>
      <c r="E8" s="43"/>
      <c r="F8" s="20">
        <f>1.35*10.764</f>
        <v>14.5314</v>
      </c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46"/>
      <c r="E9" s="42"/>
      <c r="F9" s="44">
        <f>SUM(F5:F8)</f>
        <v>377.05215599999997</v>
      </c>
      <c r="G9" s="40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0</v>
      </c>
      <c r="C10" s="34"/>
      <c r="D10" s="46"/>
      <c r="E10" s="42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39">
        <f>B10%</f>
        <v>0</v>
      </c>
      <c r="C11" s="39"/>
      <c r="D11" s="48"/>
      <c r="E11" s="30"/>
      <c r="F11" s="13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38">
        <f>B6*B11</f>
        <v>0</v>
      </c>
      <c r="C12" s="38"/>
      <c r="D12" s="49"/>
      <c r="E12" s="1"/>
      <c r="F12" s="13" t="s">
        <v>27</v>
      </c>
      <c r="G12" s="25" t="s">
        <v>28</v>
      </c>
      <c r="H12" s="26"/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38">
        <f>B6-B12</f>
        <v>2600</v>
      </c>
      <c r="C13" s="38"/>
      <c r="D13" s="49"/>
      <c r="E13" s="1"/>
      <c r="F13" s="13">
        <v>307</v>
      </c>
      <c r="G13" s="26">
        <v>69</v>
      </c>
      <c r="H13" s="26">
        <f>F13+G13</f>
        <v>376</v>
      </c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38">
        <f>B5</f>
        <v>8900</v>
      </c>
      <c r="C14" s="38"/>
      <c r="D14" s="35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38">
        <f>B14+B13</f>
        <v>11500</v>
      </c>
      <c r="C15" s="38"/>
      <c r="D15" s="35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57" t="s">
        <v>23</v>
      </c>
      <c r="B16" s="56">
        <v>377</v>
      </c>
      <c r="C16" s="56"/>
      <c r="D16" s="57"/>
      <c r="E16" s="13"/>
      <c r="F16" s="26"/>
      <c r="G16" s="29"/>
      <c r="H16" s="25"/>
      <c r="I16" s="41"/>
      <c r="L16" s="5"/>
      <c r="N16" s="11"/>
      <c r="O16" s="6"/>
    </row>
    <row r="17" spans="1:15" ht="16.5" x14ac:dyDescent="0.3">
      <c r="A17" s="57" t="s">
        <v>11</v>
      </c>
      <c r="B17" s="58">
        <f>B15*B16</f>
        <v>4335500</v>
      </c>
      <c r="C17" s="58"/>
      <c r="D17" s="59"/>
      <c r="E17" s="13"/>
      <c r="F17" s="26"/>
      <c r="G17" s="26"/>
      <c r="H17" s="25"/>
      <c r="I17" s="41"/>
      <c r="L17" s="5"/>
      <c r="N17" s="25"/>
      <c r="O17" s="41"/>
    </row>
    <row r="18" spans="1:15" ht="16.5" x14ac:dyDescent="0.3">
      <c r="A18" s="57" t="s">
        <v>12</v>
      </c>
      <c r="B18" s="58">
        <f>415*B4</f>
        <v>1079000</v>
      </c>
      <c r="C18" s="58"/>
      <c r="D18" s="59"/>
      <c r="E18" s="13"/>
      <c r="F18" s="13"/>
      <c r="G18" s="13"/>
      <c r="I18" s="6"/>
    </row>
    <row r="19" spans="1:15" ht="16.5" x14ac:dyDescent="0.3">
      <c r="A19" s="56" t="s">
        <v>16</v>
      </c>
      <c r="B19" s="60">
        <f>B17*0.03/12</f>
        <v>10838.75</v>
      </c>
      <c r="C19" s="58"/>
      <c r="D19" s="58"/>
      <c r="E19" s="13"/>
    </row>
    <row r="20" spans="1:15" x14ac:dyDescent="0.25">
      <c r="B20" s="22"/>
      <c r="C20" s="22"/>
    </row>
    <row r="21" spans="1:15" x14ac:dyDescent="0.25">
      <c r="B21" s="22"/>
      <c r="C21" s="22"/>
    </row>
    <row r="23" spans="1:15" x14ac:dyDescent="0.25">
      <c r="D23" t="s">
        <v>14</v>
      </c>
    </row>
    <row r="24" spans="1:15" x14ac:dyDescent="0.25">
      <c r="B24" s="61" t="s">
        <v>20</v>
      </c>
      <c r="C24" s="61" t="s">
        <v>15</v>
      </c>
      <c r="D24" s="62" t="s">
        <v>21</v>
      </c>
      <c r="E24" s="62"/>
      <c r="F24" s="62" t="s">
        <v>11</v>
      </c>
      <c r="G24" s="62" t="s">
        <v>17</v>
      </c>
      <c r="H24" s="62" t="s">
        <v>18</v>
      </c>
      <c r="I24" s="62" t="s">
        <v>19</v>
      </c>
      <c r="J24" s="62"/>
      <c r="M24">
        <v>15345</v>
      </c>
    </row>
    <row r="25" spans="1:15" ht="17.25" x14ac:dyDescent="0.3">
      <c r="B25" s="61"/>
      <c r="C25" s="61">
        <v>429</v>
      </c>
      <c r="D25" s="62"/>
      <c r="E25" s="62"/>
      <c r="F25" s="62">
        <v>5500000</v>
      </c>
      <c r="G25" s="20">
        <f t="shared" ref="G25:G31" si="0">F25/C25</f>
        <v>12820.51282051282</v>
      </c>
      <c r="H25" s="20" t="e">
        <f>F25/D25</f>
        <v>#DIV/0!</v>
      </c>
      <c r="I25" s="20" t="e">
        <f t="shared" ref="I25:I31" si="1">F25/B25</f>
        <v>#DIV/0!</v>
      </c>
      <c r="J25" s="62">
        <f>B25/C25</f>
        <v>0</v>
      </c>
      <c r="K25" s="31"/>
      <c r="M25">
        <v>1536</v>
      </c>
    </row>
    <row r="26" spans="1:15" ht="17.25" x14ac:dyDescent="0.3">
      <c r="B26" s="61"/>
      <c r="C26" s="61">
        <v>420</v>
      </c>
      <c r="D26" s="62"/>
      <c r="E26" s="62"/>
      <c r="F26" s="62">
        <v>4700000</v>
      </c>
      <c r="G26" s="20">
        <f t="shared" si="0"/>
        <v>11190.476190476191</v>
      </c>
      <c r="H26" s="20" t="e">
        <f>F26/D26</f>
        <v>#DIV/0!</v>
      </c>
      <c r="I26" s="20" t="e">
        <f t="shared" si="1"/>
        <v>#DIV/0!</v>
      </c>
      <c r="J26" s="62">
        <f t="shared" ref="J26:J30" si="2">D26/C26</f>
        <v>0</v>
      </c>
      <c r="K26" s="31"/>
      <c r="M26">
        <f>M25*M24</f>
        <v>23569920</v>
      </c>
    </row>
    <row r="27" spans="1:15" x14ac:dyDescent="0.25">
      <c r="B27" s="61"/>
      <c r="C27" s="61">
        <v>412</v>
      </c>
      <c r="D27" s="62"/>
      <c r="E27" s="62"/>
      <c r="F27" s="20">
        <v>5000000</v>
      </c>
      <c r="G27" s="20">
        <f t="shared" si="0"/>
        <v>12135.922330097088</v>
      </c>
      <c r="H27" s="20" t="e">
        <f t="shared" ref="H27:H31" si="3">F27/D27</f>
        <v>#DIV/0!</v>
      </c>
      <c r="I27" s="20" t="e">
        <f t="shared" si="1"/>
        <v>#DIV/0!</v>
      </c>
      <c r="J27" s="62">
        <f t="shared" si="2"/>
        <v>0</v>
      </c>
    </row>
    <row r="28" spans="1:15" x14ac:dyDescent="0.25">
      <c r="B28" s="61"/>
      <c r="C28" s="61"/>
      <c r="D28" s="62"/>
      <c r="E28" s="62"/>
      <c r="F28" s="20"/>
      <c r="G28" s="20" t="e">
        <f t="shared" si="0"/>
        <v>#DIV/0!</v>
      </c>
      <c r="H28" s="20" t="e">
        <f t="shared" si="3"/>
        <v>#DIV/0!</v>
      </c>
      <c r="I28" s="20" t="e">
        <f t="shared" si="1"/>
        <v>#DIV/0!</v>
      </c>
      <c r="J28" s="62" t="e">
        <f t="shared" si="2"/>
        <v>#DIV/0!</v>
      </c>
    </row>
    <row r="29" spans="1:15" x14ac:dyDescent="0.25">
      <c r="C29" s="61"/>
      <c r="D29" s="62"/>
      <c r="F29" s="63"/>
      <c r="G29" s="63" t="e">
        <f t="shared" si="0"/>
        <v>#DIV/0!</v>
      </c>
      <c r="H29" s="20" t="e">
        <f t="shared" si="3"/>
        <v>#DIV/0!</v>
      </c>
      <c r="I29" s="63" t="e">
        <f t="shared" si="1"/>
        <v>#DIV/0!</v>
      </c>
      <c r="J29" s="64" t="e">
        <f t="shared" si="2"/>
        <v>#DIV/0!</v>
      </c>
    </row>
    <row r="30" spans="1:15" x14ac:dyDescent="0.25">
      <c r="D30" s="62"/>
      <c r="F30" s="63"/>
      <c r="G30" s="63" t="e">
        <f t="shared" si="0"/>
        <v>#DIV/0!</v>
      </c>
      <c r="H30" s="63" t="e">
        <f t="shared" si="3"/>
        <v>#DIV/0!</v>
      </c>
      <c r="I30" s="63" t="e">
        <f t="shared" si="1"/>
        <v>#DIV/0!</v>
      </c>
      <c r="J30" s="64" t="e">
        <f t="shared" si="2"/>
        <v>#DIV/0!</v>
      </c>
    </row>
    <row r="31" spans="1:15" x14ac:dyDescent="0.25">
      <c r="F31" s="64"/>
      <c r="G31" s="63" t="e">
        <f t="shared" si="0"/>
        <v>#DIV/0!</v>
      </c>
      <c r="H31" s="63" t="e">
        <f t="shared" si="3"/>
        <v>#DIV/0!</v>
      </c>
      <c r="I31" s="63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53">
        <f>28.235*10.764+12.224*10.764</f>
        <v>435.500676</v>
      </c>
      <c r="C33" s="53">
        <v>4500000</v>
      </c>
      <c r="D33" s="54">
        <f>C33/B33</f>
        <v>10332.93459227604</v>
      </c>
      <c r="E33" s="54">
        <v>270000</v>
      </c>
      <c r="F33" s="54">
        <v>30000</v>
      </c>
      <c r="G33" s="55">
        <f>F33+E33+C33</f>
        <v>4800000</v>
      </c>
      <c r="H33">
        <f>G33/B33</f>
        <v>11021.796898427776</v>
      </c>
      <c r="I33" s="13" t="e">
        <f>G33/#REF!</f>
        <v>#REF!</v>
      </c>
      <c r="K33">
        <f>A33+B33</f>
        <v>435.500676</v>
      </c>
      <c r="L33">
        <f>G33/K33</f>
        <v>11021.796898427776</v>
      </c>
    </row>
    <row r="34" spans="1:12" x14ac:dyDescent="0.25">
      <c r="B34" s="53"/>
      <c r="D34" t="e">
        <f>C34/B34</f>
        <v>#DIV/0!</v>
      </c>
      <c r="E34">
        <v>720000</v>
      </c>
      <c r="F34" s="54">
        <v>30000</v>
      </c>
      <c r="G34" s="13">
        <f>F34+E34+C34</f>
        <v>750000</v>
      </c>
      <c r="H34" t="e">
        <f>G34/B34</f>
        <v>#DIV/0!</v>
      </c>
      <c r="I34" s="13" t="e">
        <f>G34/#REF!</f>
        <v>#REF!</v>
      </c>
      <c r="J34" t="e">
        <f>G34/A34</f>
        <v>#DIV/0!</v>
      </c>
    </row>
    <row r="35" spans="1:12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2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2" ht="15.75" x14ac:dyDescent="0.25">
      <c r="A37" s="15"/>
      <c r="B37" s="50"/>
      <c r="C37" s="50"/>
      <c r="D37" s="51" t="e">
        <f>C37/B37</f>
        <v>#DIV/0!</v>
      </c>
      <c r="E37" s="51">
        <v>210000</v>
      </c>
      <c r="F37" s="51">
        <v>30000</v>
      </c>
      <c r="G37" s="52">
        <f>F37+E37+C37</f>
        <v>240000</v>
      </c>
      <c r="H37" s="51" t="e">
        <f>G37/B37</f>
        <v>#DIV/0!</v>
      </c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abSelected="1" workbookViewId="0">
      <selection activeCell="R1" sqref="R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2023-12-06T05:45:29Z</dcterms:modified>
</cp:coreProperties>
</file>