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21C74A06-CFD0-4D66-A2F6-B18988A6C9F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8" i="1" l="1"/>
  <c r="F8" i="1"/>
  <c r="H5" i="1"/>
  <c r="G5" i="1"/>
  <c r="F7" i="1"/>
  <c r="F6" i="1"/>
  <c r="F5" i="1"/>
  <c r="M26" i="1"/>
  <c r="J25" i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K33" i="1" l="1"/>
  <c r="J5" i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L33" i="1"/>
  <c r="J34" i="1"/>
  <c r="H35" i="1"/>
  <c r="H34" i="1" l="1"/>
  <c r="H33" i="1"/>
  <c r="D34" i="1"/>
  <c r="K7" i="1" l="1"/>
  <c r="I30" i="1" l="1"/>
  <c r="I29" i="1"/>
  <c r="I31" i="1"/>
  <c r="D35" i="1" l="1"/>
  <c r="I25" i="1"/>
  <c r="I34" i="1" l="1"/>
  <c r="I33" i="1"/>
  <c r="D33" i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C15" i="1" s="1"/>
  <c r="C17" i="1" s="1"/>
  <c r="B17" i="1" l="1"/>
  <c r="D17" i="1" s="1"/>
  <c r="D19" i="1" s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<sst xmlns="http://schemas.openxmlformats.org/spreadsheetml/2006/main" count="31" uniqueCount="29">
  <si>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</si>
  <si>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</si>
  <si>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</si>
  <si>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</si>
  <si>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</si>
  <si>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</si>
  <si>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</si>
  <si>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</si>
  <si>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</si>
  <si>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</si>
  <si>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</si>
  <si>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</si>
  <si>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</si>
  <si>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</si>
  <si>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</si>
  <si>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</si>
  <si>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</si>
  <si>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</si>
  <si>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</si>
  <si>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</si>
  <si>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</si>
  <si>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</si>
  <si>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</si>
  <si>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</si>
  <si>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Flat Value</t>
  </si>
  <si>
    <t>Agreement carpet</t>
  </si>
  <si>
    <t>Built up area</t>
  </si>
  <si>
    <t>Terrace Value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</si>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</sst>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2" borderId="0" xfId="0" applyFont="1" applyFill="1"/>
    <xf numFmtId="0" fontId="0" fillId="2" borderId="0" xfId="0" applyFill="1"/>
    <xf numFmtId="43" fontId="0" fillId="2" borderId="0" xfId="0" applyNumberFormat="1" applyFill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12" fillId="4" borderId="1" xfId="0" applyFont="1" applyFill="1" applyBorder="1"/>
    <xf numFmtId="0" fontId="14" fillId="4" borderId="1" xfId="0" applyFont="1" applyFill="1" applyBorder="1"/>
    <xf numFmtId="43" fontId="12" fillId="4" borderId="1" xfId="0" applyNumberFormat="1" applyFont="1" applyFill="1" applyBorder="1"/>
    <xf numFmtId="43" fontId="14" fillId="4" borderId="1" xfId="0" applyNumberFormat="1" applyFont="1" applyFill="1" applyBorder="1"/>
    <xf numFmtId="43" fontId="15" fillId="4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8" xfId="0" applyNumberFormat="1" applyBorder="1"/>
    <xf numFmtId="0" fontId="0" fillId="0" borderId="8" xfId="0" applyBorder="1"/>
    <xf numFmtId="43" fontId="0" fillId="0" borderId="9" xfId="0" applyNumberFormat="1" applyBorder="1"/>
    <xf numFmtId="43" fontId="0" fillId="0" borderId="1" xfId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11909</xdr:colOff>
      <xdr:row>42</xdr:row>
      <xdr:rowOff>124959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4D20C9-BA9C-4303-B4AC-6BE7C91D3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80709" cy="81259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402318</xdr:colOff>
      <xdr:row>45</xdr:row>
      <xdr:rowOff>163144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9E54B2-65FC-4526-857C-1769EC64B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51918" cy="8735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497241</xdr:colOff>
      <xdr:row>42</xdr:row>
      <xdr:rowOff>134485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D761DC-58F2-407A-AB70-8CBF81ABD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08441" cy="81354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354091</xdr:colOff>
      <xdr:row>39</xdr:row>
      <xdr:rowOff>105827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024E5E-DC24-486E-9B9D-FD5F0AE2A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36491" cy="75353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287662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762AE6-FFF0-4E04-981E-8C12CD12C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98862" cy="8611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554399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02A7F1-5313-4231-9F1D-9150F5515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65599" cy="8697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411249</xdr:colOff>
      <xdr:row>40</xdr:row>
      <xdr:rowOff>96327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9AF708-27D3-4634-B29A-3A18BD24D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93649" cy="77163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1361</xdr:colOff>
      <xdr:row>28</xdr:row>
      <xdr:rowOff>181745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2643B6-1EB8-4472-9474-2087EF340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54961" cy="55157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G13" sqref="G13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6"/>
      <c r="C1" s="21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37" t="s">
        <v>24</v>
      </c>
      <c r="C2" s="37" t="s">
        <v>27</v>
      </c>
      <c r="D2" s="45" t="s">
        <v>28</v>
      </c>
      <c r="E2" s="17"/>
      <c r="F2" t="s">
        <v>13</v>
      </c>
      <c r="I2" s="6"/>
      <c r="L2" s="5"/>
      <c r="O2" s="6"/>
    </row>
    <row r="3" spans="1:15" ht="16.5" x14ac:dyDescent="0.3">
      <c r="A3" s="32" t="s">
        <v>0</v>
      </c>
      <c r="B3" s="38">
        <v>9000</v>
      </c>
      <c r="C3" s="38"/>
      <c r="D3" s="35"/>
      <c r="E3" s="13"/>
      <c r="F3" s="5">
        <v>2014</v>
      </c>
      <c r="G3" s="7">
        <v>2023</v>
      </c>
      <c r="H3" s="8">
        <f>G3-F3</f>
        <v>9</v>
      </c>
      <c r="I3" s="6"/>
      <c r="J3">
        <v>26620</v>
      </c>
      <c r="L3" s="5"/>
      <c r="M3" s="7"/>
      <c r="N3" s="8"/>
      <c r="O3" s="6"/>
    </row>
    <row r="4" spans="1:15" ht="33" x14ac:dyDescent="0.3">
      <c r="A4" s="33" t="s">
        <v>1</v>
      </c>
      <c r="B4" s="38">
        <v>2600</v>
      </c>
      <c r="C4" s="38"/>
      <c r="D4" s="35"/>
      <c r="E4" s="13"/>
      <c r="F4" s="9" t="s">
        <v>25</v>
      </c>
      <c r="G4" t="s">
        <v>26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38">
        <f>B3-B4</f>
        <v>6400</v>
      </c>
      <c r="C5" s="38"/>
      <c r="D5" s="35"/>
      <c r="E5" s="20"/>
      <c r="F5" s="62">
        <f>36.6*10.764</f>
        <v>393.9624</v>
      </c>
      <c r="G5" s="24">
        <f>F5*1.1</f>
        <v>433.35864000000004</v>
      </c>
      <c r="H5" s="27">
        <f>40.26*10.764</f>
        <v>433.35863999999998</v>
      </c>
      <c r="I5" s="41"/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38">
        <f>B4</f>
        <v>2600</v>
      </c>
      <c r="C6" s="38"/>
      <c r="D6" s="35"/>
      <c r="E6" s="65"/>
      <c r="F6" s="65">
        <f>4.59*10.764</f>
        <v>49.406759999999998</v>
      </c>
      <c r="G6" s="25"/>
      <c r="H6" s="27"/>
      <c r="I6" s="18"/>
      <c r="J6" s="19"/>
      <c r="L6" s="5"/>
      <c r="M6" s="7"/>
      <c r="N6" s="8"/>
      <c r="O6" s="6"/>
    </row>
    <row r="7" spans="1:15" ht="16.5" x14ac:dyDescent="0.3">
      <c r="A7" s="32" t="s">
        <v>4</v>
      </c>
      <c r="B7" s="34">
        <v>0</v>
      </c>
      <c r="C7" s="34"/>
      <c r="D7" s="46"/>
      <c r="E7" s="66"/>
      <c r="F7" s="20">
        <f>28.63*10.764</f>
        <v>308.17331999999999</v>
      </c>
      <c r="G7" s="25"/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2" t="s">
        <v>5</v>
      </c>
      <c r="B8" s="34">
        <f>B9-B7</f>
        <v>60</v>
      </c>
      <c r="C8" s="34"/>
      <c r="D8" s="47"/>
      <c r="E8" s="43"/>
      <c r="F8" s="20">
        <f>F6+F7</f>
        <v>357.58008000000001</v>
      </c>
      <c r="G8" s="26"/>
      <c r="H8" s="25"/>
      <c r="I8" s="19"/>
      <c r="J8" s="19"/>
      <c r="L8" s="5"/>
      <c r="M8" s="10"/>
      <c r="N8" s="11"/>
      <c r="O8" s="6"/>
    </row>
    <row r="9" spans="1:15" ht="16.5" x14ac:dyDescent="0.3">
      <c r="A9" s="32" t="s">
        <v>6</v>
      </c>
      <c r="B9" s="34">
        <v>60</v>
      </c>
      <c r="C9" s="34"/>
      <c r="D9" s="46"/>
      <c r="E9" s="42"/>
      <c r="F9" s="44"/>
      <c r="G9" s="40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3" t="s">
        <v>7</v>
      </c>
      <c r="B10" s="34">
        <f>90*B7/B9</f>
        <v>0</v>
      </c>
      <c r="C10" s="34"/>
      <c r="D10" s="46"/>
      <c r="E10" s="42"/>
      <c r="F10" s="20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2"/>
      <c r="B11" s="39">
        <f>B10%</f>
        <v>0</v>
      </c>
      <c r="C11" s="39"/>
      <c r="D11" s="48"/>
      <c r="E11" s="30"/>
      <c r="F11" s="13"/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2" t="s">
        <v>8</v>
      </c>
      <c r="B12" s="38">
        <f>B6*B11</f>
        <v>0</v>
      </c>
      <c r="C12" s="38"/>
      <c r="D12" s="49"/>
      <c r="E12" s="1"/>
      <c r="F12" s="13"/>
      <c r="G12" s="25"/>
      <c r="H12" s="26"/>
      <c r="I12" s="23"/>
      <c r="J12" s="19"/>
      <c r="K12" s="16"/>
      <c r="L12" s="16"/>
      <c r="M12" s="14"/>
      <c r="N12" s="8"/>
      <c r="O12" s="6"/>
    </row>
    <row r="13" spans="1:15" ht="16.5" x14ac:dyDescent="0.3">
      <c r="A13" s="32" t="s">
        <v>9</v>
      </c>
      <c r="B13" s="38">
        <f>B6-B12</f>
        <v>2600</v>
      </c>
      <c r="C13" s="38"/>
      <c r="D13" s="49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2" t="s">
        <v>2</v>
      </c>
      <c r="B14" s="38">
        <f>B5</f>
        <v>6400</v>
      </c>
      <c r="C14" s="38"/>
      <c r="D14" s="35"/>
      <c r="E14" s="13"/>
      <c r="F14" s="16"/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2" t="s">
        <v>10</v>
      </c>
      <c r="B15" s="38">
        <f>B14+B13</f>
        <v>9000</v>
      </c>
      <c r="C15" s="38">
        <f>B15*40%</f>
        <v>3600</v>
      </c>
      <c r="D15" s="35"/>
      <c r="E15" s="13"/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57" t="s">
        <v>23</v>
      </c>
      <c r="B16" s="56">
        <v>394</v>
      </c>
      <c r="C16" s="56">
        <v>358</v>
      </c>
      <c r="D16" s="57"/>
      <c r="E16" s="13"/>
      <c r="F16" s="26"/>
      <c r="G16" s="29"/>
      <c r="H16" s="25"/>
      <c r="I16" s="41"/>
      <c r="L16" s="5"/>
      <c r="N16" s="11"/>
      <c r="O16" s="6"/>
    </row>
    <row r="17" spans="1:15" ht="16.5" x14ac:dyDescent="0.3">
      <c r="A17" s="57" t="s">
        <v>11</v>
      </c>
      <c r="B17" s="58">
        <f>B15*B16</f>
        <v>3546000</v>
      </c>
      <c r="C17" s="58">
        <f>C15*C16</f>
        <v>1288800</v>
      </c>
      <c r="D17" s="59">
        <f>B17+C17</f>
        <v>4834800</v>
      </c>
      <c r="E17" s="13"/>
      <c r="F17" s="26"/>
      <c r="G17" s="26"/>
      <c r="H17" s="25"/>
      <c r="I17" s="41"/>
      <c r="L17" s="5"/>
      <c r="N17" s="25"/>
      <c r="O17" s="41"/>
    </row>
    <row r="18" spans="1:15" ht="16.5" x14ac:dyDescent="0.3">
      <c r="A18" s="57" t="s">
        <v>12</v>
      </c>
      <c r="B18" s="58"/>
      <c r="C18" s="58"/>
      <c r="D18" s="59">
        <f>433*B4</f>
        <v>1125800</v>
      </c>
      <c r="E18" s="13"/>
      <c r="F18" s="13"/>
      <c r="G18" s="13"/>
      <c r="I18" s="6"/>
    </row>
    <row r="19" spans="1:15" ht="16.5" x14ac:dyDescent="0.3">
      <c r="A19" s="56" t="s">
        <v>16</v>
      </c>
      <c r="B19" s="60"/>
      <c r="C19" s="58"/>
      <c r="D19" s="58">
        <f>D17*0.03/12</f>
        <v>12087</v>
      </c>
      <c r="E19" s="13"/>
    </row>
    <row r="20" spans="1:15" x14ac:dyDescent="0.25">
      <c r="B20" s="22"/>
      <c r="C20" s="22"/>
    </row>
    <row r="21" spans="1:15" x14ac:dyDescent="0.25">
      <c r="B21" s="22"/>
      <c r="C21" s="22"/>
    </row>
    <row r="23" spans="1:15" x14ac:dyDescent="0.25">
      <c r="D23" t="s">
        <v>14</v>
      </c>
    </row>
    <row r="24" spans="1:15" x14ac:dyDescent="0.25">
      <c r="B24" s="61" t="s">
        <v>20</v>
      </c>
      <c r="C24" s="61" t="s">
        <v>15</v>
      </c>
      <c r="D24" s="62" t="s">
        <v>21</v>
      </c>
      <c r="E24" s="62"/>
      <c r="F24" s="62" t="s">
        <v>11</v>
      </c>
      <c r="G24" s="62" t="s">
        <v>17</v>
      </c>
      <c r="H24" s="62" t="s">
        <v>18</v>
      </c>
      <c r="I24" s="62" t="s">
        <v>19</v>
      </c>
      <c r="J24" s="62"/>
      <c r="M24">
        <v>15345</v>
      </c>
    </row>
    <row r="25" spans="1:15" ht="17.25" x14ac:dyDescent="0.3">
      <c r="B25" s="61"/>
      <c r="C25" s="61">
        <v>490</v>
      </c>
      <c r="D25" s="62"/>
      <c r="E25" s="62"/>
      <c r="F25" s="62">
        <v>3590000</v>
      </c>
      <c r="G25" s="20">
        <f t="shared" ref="G25:G31" si="0">F25/C25</f>
        <v>7326.5306122448983</v>
      </c>
      <c r="H25" s="20" t="e">
        <f>F25/D25</f>
        <v>#DIV/0!</v>
      </c>
      <c r="I25" s="20" t="e">
        <f t="shared" ref="I25:I31" si="1">F25/B25</f>
        <v>#DIV/0!</v>
      </c>
      <c r="J25" s="62">
        <f>B25/C25</f>
        <v>0</v>
      </c>
      <c r="K25" s="31"/>
      <c r="M25">
        <v>1536</v>
      </c>
    </row>
    <row r="26" spans="1:15" ht="17.25" x14ac:dyDescent="0.3">
      <c r="B26" s="61"/>
      <c r="C26" s="61">
        <v>367</v>
      </c>
      <c r="D26" s="62"/>
      <c r="E26" s="62"/>
      <c r="F26" s="62">
        <v>3600000</v>
      </c>
      <c r="G26" s="20">
        <f t="shared" si="0"/>
        <v>9809.264305177112</v>
      </c>
      <c r="H26" s="20" t="e">
        <f>F26/D26</f>
        <v>#DIV/0!</v>
      </c>
      <c r="I26" s="20" t="e">
        <f t="shared" si="1"/>
        <v>#DIV/0!</v>
      </c>
      <c r="J26" s="62">
        <f t="shared" ref="J26:J30" si="2">D26/C26</f>
        <v>0</v>
      </c>
      <c r="K26" s="31"/>
      <c r="M26">
        <f>M25*M24</f>
        <v>23569920</v>
      </c>
    </row>
    <row r="27" spans="1:15" x14ac:dyDescent="0.25">
      <c r="B27" s="61"/>
      <c r="C27" s="61">
        <v>410</v>
      </c>
      <c r="D27" s="62"/>
      <c r="E27" s="62"/>
      <c r="F27" s="20">
        <v>3650000</v>
      </c>
      <c r="G27" s="20">
        <f t="shared" si="0"/>
        <v>8902.4390243902435</v>
      </c>
      <c r="H27" s="20" t="e">
        <f t="shared" ref="H27:H31" si="3">F27/D27</f>
        <v>#DIV/0!</v>
      </c>
      <c r="I27" s="20" t="e">
        <f t="shared" si="1"/>
        <v>#DIV/0!</v>
      </c>
      <c r="J27" s="62">
        <f t="shared" si="2"/>
        <v>0</v>
      </c>
    </row>
    <row r="28" spans="1:15" x14ac:dyDescent="0.25">
      <c r="B28" s="61"/>
      <c r="C28" s="61">
        <v>452</v>
      </c>
      <c r="D28" s="62"/>
      <c r="E28" s="62"/>
      <c r="F28" s="20">
        <v>4793000</v>
      </c>
      <c r="G28" s="20">
        <f t="shared" si="0"/>
        <v>10603.982300884956</v>
      </c>
      <c r="H28" s="20" t="e">
        <f t="shared" si="3"/>
        <v>#DIV/0!</v>
      </c>
      <c r="I28" s="20" t="e">
        <f t="shared" si="1"/>
        <v>#DIV/0!</v>
      </c>
      <c r="J28" s="62">
        <f t="shared" si="2"/>
        <v>0</v>
      </c>
    </row>
    <row r="29" spans="1:15" x14ac:dyDescent="0.25">
      <c r="C29" s="61"/>
      <c r="D29" s="62"/>
      <c r="F29" s="63"/>
      <c r="G29" s="63" t="e">
        <f t="shared" si="0"/>
        <v>#DIV/0!</v>
      </c>
      <c r="H29" s="20" t="e">
        <f t="shared" si="3"/>
        <v>#DIV/0!</v>
      </c>
      <c r="I29" s="63" t="e">
        <f t="shared" si="1"/>
        <v>#DIV/0!</v>
      </c>
      <c r="J29" s="64" t="e">
        <f t="shared" si="2"/>
        <v>#DIV/0!</v>
      </c>
    </row>
    <row r="30" spans="1:15" x14ac:dyDescent="0.25">
      <c r="D30" s="62"/>
      <c r="F30" s="63"/>
      <c r="G30" s="63" t="e">
        <f t="shared" si="0"/>
        <v>#DIV/0!</v>
      </c>
      <c r="H30" s="63" t="e">
        <f t="shared" si="3"/>
        <v>#DIV/0!</v>
      </c>
      <c r="I30" s="63" t="e">
        <f t="shared" si="1"/>
        <v>#DIV/0!</v>
      </c>
      <c r="J30" s="64" t="e">
        <f t="shared" si="2"/>
        <v>#DIV/0!</v>
      </c>
    </row>
    <row r="31" spans="1:15" x14ac:dyDescent="0.25">
      <c r="F31" s="64"/>
      <c r="G31" s="63" t="e">
        <f t="shared" si="0"/>
        <v>#DIV/0!</v>
      </c>
      <c r="H31" s="63" t="e">
        <f t="shared" si="3"/>
        <v>#DIV/0!</v>
      </c>
      <c r="I31" s="63" t="e">
        <f t="shared" si="1"/>
        <v>#DIV/0!</v>
      </c>
    </row>
    <row r="32" spans="1:15" x14ac:dyDescent="0.25">
      <c r="B32" s="17" t="s">
        <v>22</v>
      </c>
    </row>
    <row r="33" spans="1:12" x14ac:dyDescent="0.25">
      <c r="B33" s="53"/>
      <c r="C33" s="53"/>
      <c r="D33" s="54" t="e">
        <f>C33/B33</f>
        <v>#DIV/0!</v>
      </c>
      <c r="E33" s="54">
        <v>317300</v>
      </c>
      <c r="F33" s="54">
        <v>30000</v>
      </c>
      <c r="G33" s="55">
        <f>F33+E33+C33</f>
        <v>347300</v>
      </c>
      <c r="H33" t="e">
        <f>G33/B33</f>
        <v>#DIV/0!</v>
      </c>
      <c r="I33" s="13" t="e">
        <f>G33/#REF!</f>
        <v>#REF!</v>
      </c>
      <c r="K33">
        <f>A33+B33</f>
        <v>0</v>
      </c>
      <c r="L33" t="e">
        <f>G33/K33</f>
        <v>#DIV/0!</v>
      </c>
    </row>
    <row r="34" spans="1:12" x14ac:dyDescent="0.25">
      <c r="B34" s="53"/>
      <c r="D34" t="e">
        <f>C34/B34</f>
        <v>#DIV/0!</v>
      </c>
      <c r="E34">
        <v>720000</v>
      </c>
      <c r="F34" s="54">
        <v>30000</v>
      </c>
      <c r="G34" s="13">
        <f>F34+E34+C34</f>
        <v>750000</v>
      </c>
      <c r="H34" t="e">
        <f>G34/B34</f>
        <v>#DIV/0!</v>
      </c>
      <c r="I34" s="13" t="e">
        <f>G34/#REF!</f>
        <v>#REF!</v>
      </c>
      <c r="J34" t="e">
        <f>G34/A34</f>
        <v>#DIV/0!</v>
      </c>
    </row>
    <row r="35" spans="1:12" x14ac:dyDescent="0.25">
      <c r="D35" t="e">
        <f>C35/B35</f>
        <v>#DIV/0!</v>
      </c>
      <c r="E35">
        <v>245000</v>
      </c>
      <c r="F35">
        <v>30000</v>
      </c>
      <c r="G35" s="13">
        <f>F35+E35+C35</f>
        <v>275000</v>
      </c>
      <c r="H35" t="e">
        <f>G35/B35</f>
        <v>#DIV/0!</v>
      </c>
    </row>
    <row r="36" spans="1:12" ht="15.75" x14ac:dyDescent="0.25">
      <c r="A36" s="15"/>
      <c r="D36" t="e">
        <f>C36/B36</f>
        <v>#DIV/0!</v>
      </c>
      <c r="E36">
        <v>392000</v>
      </c>
      <c r="F36">
        <v>30000</v>
      </c>
      <c r="G36" s="13">
        <f>F36+E36+C36</f>
        <v>422000</v>
      </c>
      <c r="H36" t="e">
        <f>G36/B36</f>
        <v>#DIV/0!</v>
      </c>
    </row>
    <row r="37" spans="1:12" ht="15.75" x14ac:dyDescent="0.25">
      <c r="A37" s="15"/>
      <c r="B37" s="50"/>
      <c r="C37" s="50"/>
      <c r="D37" s="51" t="e">
        <f>C37/B37</f>
        <v>#DIV/0!</v>
      </c>
      <c r="E37" s="51">
        <v>210000</v>
      </c>
      <c r="F37" s="51">
        <v>30000</v>
      </c>
      <c r="G37" s="52">
        <f>F37+E37+C37</f>
        <v>240000</v>
      </c>
      <c r="H37" s="51" t="e">
        <f>G37/B37</f>
        <v>#DIV/0!</v>
      </c>
    </row>
    <row r="38" spans="1:12" ht="15.75" x14ac:dyDescent="0.25">
      <c r="A38" s="15"/>
    </row>
    <row r="39" spans="1:12" ht="15.75" x14ac:dyDescent="0.25">
      <c r="A39" s="15"/>
    </row>
    <row r="40" spans="1:12" ht="15.75" x14ac:dyDescent="0.25">
      <c r="A40" s="15"/>
    </row>
    <row r="41" spans="1:12" ht="15.75" x14ac:dyDescent="0.25">
      <c r="A41" s="15"/>
    </row>
    <row r="42" spans="1:12" ht="15.75" x14ac:dyDescent="0.25">
      <c r="A42" s="15"/>
    </row>
    <row r="62" spans="4:6" x14ac:dyDescent="0.25">
      <c r="D62" s="13"/>
      <c r="E62" s="13"/>
      <c r="F62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2023-12-06T08:22:47Z</dcterms:modified>
</cp:coreProperties>
</file>