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6"/>
  <c r="Q6" s="1"/>
  <c r="B6" s="1"/>
  <c r="C6" s="1"/>
  <c r="D6" s="1"/>
  <c r="J6"/>
  <c r="I6"/>
  <c r="E6"/>
  <c r="A6"/>
  <c r="P4"/>
  <c r="J4"/>
  <c r="I4"/>
  <c r="E4"/>
  <c r="B4"/>
  <c r="C4" s="1"/>
  <c r="D4" s="1"/>
  <c r="A4"/>
  <c r="P3"/>
  <c r="J3"/>
  <c r="I3"/>
  <c r="E3"/>
  <c r="B3"/>
  <c r="C3" s="1"/>
  <c r="D3" s="1"/>
  <c r="A3"/>
  <c r="Q2"/>
  <c r="B2" s="1"/>
  <c r="C2" s="1"/>
  <c r="D2" s="1"/>
  <c r="P2"/>
  <c r="J2"/>
  <c r="I2"/>
  <c r="E2"/>
  <c r="A2"/>
  <c r="O19" i="42"/>
  <c r="O13"/>
  <c r="O18"/>
  <c r="O17"/>
  <c r="O16"/>
  <c r="O12"/>
  <c r="O11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C5" l="1"/>
  <c r="F5"/>
  <c r="G6"/>
  <c r="G3"/>
  <c r="G2"/>
  <c r="G4"/>
  <c r="F3"/>
  <c r="F6"/>
  <c r="F2"/>
  <c r="F4"/>
  <c r="H2"/>
  <c r="H3"/>
  <c r="H4"/>
  <c r="H6"/>
  <c r="C11"/>
  <c r="D11" s="1"/>
  <c r="H11" s="1"/>
  <c r="F11"/>
  <c r="G9"/>
  <c r="G11"/>
  <c r="F8"/>
  <c r="F10"/>
  <c r="H7"/>
  <c r="H8"/>
  <c r="H9"/>
  <c r="H10"/>
  <c r="F7"/>
  <c r="F9"/>
  <c r="O14" i="42"/>
  <c r="G5" i="4" l="1"/>
  <c r="D5"/>
  <c r="H5" s="1"/>
  <c r="O5" i="42"/>
  <c r="O6"/>
  <c r="O7"/>
  <c r="O8"/>
  <c r="O9"/>
  <c r="O10"/>
  <c r="O4"/>
  <c r="J15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<sst xmlns="http://schemas.openxmlformats.org/spreadsheetml/2006/main" count="143" uniqueCount="108">
  <si>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</si>
  <si>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</si>
  <si>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</si>
  <si>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</si>
  <si>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</si>
  <si>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</si>
  <si>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</si>
  <si>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</si>
  <si>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</si>
  <si>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</si>
  <si>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</si>
  <si>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</si>
  <si>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</si>
  <si>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</si>
  <si>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</si>
  <si>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</si>
  <si>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</si>
  <si>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</si>
  <si>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</si>
  <si>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</si>
  <si>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</si>
  <si>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</si>
  <si>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</si>
  <si>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</si>
  <si>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</si>
  <si>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</si>
  <si>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</si>
  <si>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</si>
  <si>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</si>
  <si>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</si>
  <si>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</si>
  <si>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</si>
  <si>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</si>
  <si>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</si>
  <si>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</si>
  <si>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</si>
  <si>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</si>
  <si>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</si>
  <si>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</si>
  <si>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</si>
  <si>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</si>
  <si>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</si>
  <si>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</si>
  <si>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</si>
  <si>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</si>
  <si>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</si>
  <si>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</si>
  <si>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</si>
  <si>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</si>
  <si>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</si>
  <si>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</si>
  <si>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</si>
  <si>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</si>
  <si>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</si>
  <si>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</si>
  <si>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</si>
  <si>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</si>
  <si>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</si>
  <si>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</si>
  <si>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</si>
  <si>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</si>
  <si>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</si>
  <si>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</si>
  <si>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</si>
  <si>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</si>
  <si>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</si>
  <si>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</si>
  <si>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</si>
  <si>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</si>
  <si>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</si>
  <si>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</si>
  <si>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</si>
  <si>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</si>
  <si>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</si>
  <si>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</si>
  <si>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</si>
  <si>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</si>
  <si>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</si>
  <si>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</si>
  <si>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</si>
  <si>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</si>
  <si>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</si>
  <si>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</si>
  <si>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</si>
  <si>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</si>
  <si>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</si>
  <si>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</si>
  <si>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</si>
  <si>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</si>
  <si>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</si>
  <si>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</si>
  <si>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</si>
  <si>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</si>
  <si>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</si>
  <si>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</si>
  <si>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</si>
  <si>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</si>
  <si>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</si>
  <si>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</si>
  <si>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</si>
  <si>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</si>
  <si>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rate on BA</t>
  </si>
  <si>
    <t>bed</t>
  </si>
  <si>
    <t>toilet</t>
  </si>
  <si>
    <t>pass</t>
  </si>
  <si>
    <t>Front</t>
  </si>
  <si>
    <t>Back</t>
  </si>
  <si>
    <t>Porch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</si>
</sst>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182217</xdr:colOff>
      <xdr:row>6</xdr:row>
      <xdr:rowOff>24848</xdr:rowOff>
    </xdr:from>
    <xdr:to>
      <xdr:col>9</xdr:col>
      <xdr:colOff>395162</xdr:colOff>
      <xdr:row>25</xdr:row>
      <xdr:rowOff>35751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217" y="1167848"/>
          <a:ext cx="5729162" cy="363040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4</xdr:row>
      <xdr:rowOff>19050</xdr:rowOff>
    </xdr:from>
    <xdr:to>
      <xdr:col>9</xdr:col>
      <xdr:colOff>400242</xdr:colOff>
      <xdr:row>25</xdr:row>
      <xdr:rowOff>83077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781050"/>
          <a:ext cx="5724717" cy="406452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9</xdr:col>
      <xdr:colOff>368492</xdr:colOff>
      <xdr:row>21</xdr:row>
      <xdr:rowOff>173762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238125"/>
          <a:ext cx="5731067" cy="393613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582706</xdr:colOff>
      <xdr:row>2</xdr:row>
      <xdr:rowOff>0</xdr:rowOff>
    </xdr:from>
    <xdr:to>
      <xdr:col>10</xdr:col>
      <xdr:colOff>261962</xdr:colOff>
      <xdr:row>21</xdr:row>
      <xdr:rowOff>103146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2706" y="381000"/>
          <a:ext cx="5730432" cy="37226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36235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34200</v>
      </c>
      <c r="D10" s="57" t="s">
        <v>61</v>
      </c>
      <c r="E10" s="58">
        <f>ROUND(C10/10.764,0)</f>
        <v>3177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893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2837061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1786000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101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3600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729</v>
      </c>
      <c r="D18" s="74"/>
      <c r="E18" s="75"/>
      <c r="F18" s="76"/>
      <c r="G18" s="76"/>
    </row>
    <row r="19" spans="1:7">
      <c r="A19" s="15"/>
      <c r="B19" s="6"/>
      <c r="C19" s="30">
        <f>C18*C16</f>
        <v>4082400</v>
      </c>
      <c r="D19" s="76" t="s">
        <v>68</v>
      </c>
      <c r="E19" s="30"/>
      <c r="F19" s="76"/>
      <c r="G19" s="76"/>
    </row>
    <row r="20" spans="1:7">
      <c r="A20" s="15"/>
      <c r="B20" s="61">
        <f>C20*75</f>
        <v>290871000</v>
      </c>
      <c r="C20" s="31">
        <f>C19*95%</f>
        <v>3878280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3265920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1458000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8505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70" zoomScaleNormal="70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892.36111111111131</v>
      </c>
      <c r="C2" s="4">
        <f t="shared" ref="C2:C6" si="2">B2*1.2</f>
        <v>1070.8333333333335</v>
      </c>
      <c r="D2" s="4">
        <f t="shared" ref="D2:D6" si="3">C2*1.2</f>
        <v>1285.0000000000002</v>
      </c>
      <c r="E2" s="5">
        <f t="shared" ref="E2:E6" si="4">R2</f>
        <v>5500000</v>
      </c>
      <c r="F2" s="4">
        <f t="shared" ref="F2:F6" si="5">ROUND((E2/B2),0)</f>
        <v>6163</v>
      </c>
      <c r="G2" s="4">
        <f t="shared" ref="G2:G6" si="6">ROUND((E2/C2),0)</f>
        <v>5136</v>
      </c>
      <c r="H2" s="4">
        <f t="shared" ref="H2:H6" si="7">ROUND((E2/D2),0)</f>
        <v>4280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1285</v>
      </c>
      <c r="P2" s="73">
        <f t="shared" ref="P2:P5" si="10">O2/1.2</f>
        <v>1070.8333333333335</v>
      </c>
      <c r="Q2" s="73">
        <f t="shared" ref="Q2:Q6" si="11">P2/1.2</f>
        <v>892.36111111111131</v>
      </c>
      <c r="R2" s="2">
        <v>5500000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452</v>
      </c>
      <c r="C3" s="4">
        <f t="shared" si="2"/>
        <v>542.4</v>
      </c>
      <c r="D3" s="4">
        <f t="shared" si="3"/>
        <v>650.88</v>
      </c>
      <c r="E3" s="5">
        <f t="shared" si="4"/>
        <v>2600000</v>
      </c>
      <c r="F3" s="4">
        <f t="shared" si="5"/>
        <v>5752</v>
      </c>
      <c r="G3" s="4">
        <f t="shared" si="6"/>
        <v>4794</v>
      </c>
      <c r="H3" s="4">
        <f t="shared" si="7"/>
        <v>3995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452</v>
      </c>
      <c r="R3" s="2">
        <v>2600000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1138</v>
      </c>
      <c r="C4" s="4">
        <f t="shared" si="2"/>
        <v>1365.6</v>
      </c>
      <c r="D4" s="4">
        <f t="shared" si="3"/>
        <v>1638.7199999999998</v>
      </c>
      <c r="E4" s="5">
        <f t="shared" si="4"/>
        <v>7500000</v>
      </c>
      <c r="F4" s="4">
        <f t="shared" si="5"/>
        <v>6591</v>
      </c>
      <c r="G4" s="4">
        <f t="shared" si="6"/>
        <v>5492</v>
      </c>
      <c r="H4" s="4">
        <f t="shared" si="7"/>
        <v>4577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1138</v>
      </c>
      <c r="R4" s="2">
        <v>7500000</v>
      </c>
      <c r="S4" s="2"/>
      <c r="T4" s="2"/>
    </row>
    <row r="5" spans="1:35">
      <c r="A5" s="4">
        <f t="shared" ref="A5" si="12">N5</f>
        <v>0</v>
      </c>
      <c r="B5" s="4">
        <f t="shared" ref="B5" si="13">Q5</f>
        <v>750</v>
      </c>
      <c r="C5" s="4">
        <f t="shared" ref="C5" si="14">B5*1.2</f>
        <v>900</v>
      </c>
      <c r="D5" s="4">
        <f t="shared" ref="D5" si="15">C5*1.2</f>
        <v>1080</v>
      </c>
      <c r="E5" s="5">
        <f t="shared" ref="E5" si="16">R5</f>
        <v>6440000</v>
      </c>
      <c r="F5" s="4">
        <f t="shared" ref="F5" si="17">ROUND((E5/B5),0)</f>
        <v>8587</v>
      </c>
      <c r="G5" s="4">
        <f t="shared" ref="G5" si="18">ROUND((E5/C5),0)</f>
        <v>7156</v>
      </c>
      <c r="H5" s="4">
        <f t="shared" ref="H5" si="19">ROUND((E5/D5),0)</f>
        <v>5963</v>
      </c>
      <c r="I5" s="4">
        <f t="shared" ref="I5" si="20">T5</f>
        <v>0</v>
      </c>
      <c r="J5" s="4">
        <f t="shared" ref="J5" si="21">U5</f>
        <v>0</v>
      </c>
      <c r="K5" s="73"/>
      <c r="L5" s="73"/>
      <c r="M5" s="73"/>
      <c r="N5" s="73"/>
      <c r="O5" s="73">
        <v>1080</v>
      </c>
      <c r="P5" s="73">
        <f>O5/1.2</f>
        <v>900</v>
      </c>
      <c r="Q5" s="73">
        <f t="shared" ref="Q5" si="22">P5/1.2</f>
        <v>750</v>
      </c>
      <c r="R5" s="2">
        <v>6440000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1" si="23">N7</f>
        <v>0</v>
      </c>
      <c r="B7" s="4">
        <f t="shared" ref="B2:B11" si="24">Q7</f>
        <v>0</v>
      </c>
      <c r="C7" s="4">
        <f t="shared" ref="C2:C11" si="25">B7*1.2</f>
        <v>0</v>
      </c>
      <c r="D7" s="4">
        <f t="shared" ref="D2:D11" si="26">C7*1.2</f>
        <v>0</v>
      </c>
      <c r="E7" s="5">
        <f t="shared" ref="E2:E11" si="27">R7</f>
        <v>0</v>
      </c>
      <c r="F7" s="4" t="e">
        <f t="shared" ref="F2:F11" si="28">ROUND((E7/B7),0)</f>
        <v>#DIV/0!</v>
      </c>
      <c r="G7" s="4" t="e">
        <f t="shared" ref="G2:G11" si="29">ROUND((E7/C7),0)</f>
        <v>#DIV/0!</v>
      </c>
      <c r="H7" s="4" t="e">
        <f t="shared" ref="H2:H11" si="30">ROUND((E7/D7),0)</f>
        <v>#DIV/0!</v>
      </c>
      <c r="I7" s="4">
        <f t="shared" ref="I2:I11" si="31">T7</f>
        <v>0</v>
      </c>
      <c r="J7" s="4">
        <f t="shared" ref="J2:J11" si="32">U7</f>
        <v>0</v>
      </c>
      <c r="K7" s="73"/>
      <c r="L7" s="73"/>
      <c r="M7" s="73"/>
      <c r="N7" s="73"/>
      <c r="O7" s="73">
        <v>0</v>
      </c>
      <c r="P7" s="73">
        <f t="shared" ref="P6:P9" si="33">O7/1.2</f>
        <v>0</v>
      </c>
      <c r="Q7" s="73">
        <f t="shared" ref="Q2:Q11" si="34">P7/1.2</f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24"/>
        <v>0</v>
      </c>
      <c r="C8" s="4">
        <f t="shared" si="25"/>
        <v>0</v>
      </c>
      <c r="D8" s="4">
        <f t="shared" si="26"/>
        <v>0</v>
      </c>
      <c r="E8" s="5">
        <f t="shared" si="27"/>
        <v>0</v>
      </c>
      <c r="F8" s="4" t="e">
        <f t="shared" si="28"/>
        <v>#DIV/0!</v>
      </c>
      <c r="G8" s="4" t="e">
        <f t="shared" si="29"/>
        <v>#DIV/0!</v>
      </c>
      <c r="H8" s="4" t="e">
        <f t="shared" si="30"/>
        <v>#DIV/0!</v>
      </c>
      <c r="I8" s="4">
        <f t="shared" si="31"/>
        <v>0</v>
      </c>
      <c r="J8" s="4">
        <f t="shared" si="32"/>
        <v>0</v>
      </c>
      <c r="K8" s="73"/>
      <c r="L8" s="73"/>
      <c r="M8" s="73"/>
      <c r="N8" s="73"/>
      <c r="O8" s="73">
        <v>0</v>
      </c>
      <c r="P8" s="73">
        <f t="shared" si="33"/>
        <v>0</v>
      </c>
      <c r="Q8" s="73">
        <f t="shared" si="34"/>
        <v>0</v>
      </c>
      <c r="R8" s="2">
        <v>0</v>
      </c>
      <c r="S8" s="2"/>
      <c r="T8" s="2"/>
    </row>
    <row r="9" spans="1:35">
      <c r="A9" s="4">
        <f t="shared" si="23"/>
        <v>0</v>
      </c>
      <c r="B9" s="4">
        <f t="shared" si="24"/>
        <v>0</v>
      </c>
      <c r="C9" s="4">
        <f t="shared" si="25"/>
        <v>0</v>
      </c>
      <c r="D9" s="4">
        <f t="shared" si="26"/>
        <v>0</v>
      </c>
      <c r="E9" s="5">
        <f t="shared" si="27"/>
        <v>0</v>
      </c>
      <c r="F9" s="4" t="e">
        <f t="shared" si="28"/>
        <v>#DIV/0!</v>
      </c>
      <c r="G9" s="4" t="e">
        <f t="shared" si="29"/>
        <v>#DIV/0!</v>
      </c>
      <c r="H9" s="4" t="e">
        <f t="shared" si="30"/>
        <v>#DIV/0!</v>
      </c>
      <c r="I9" s="4">
        <f t="shared" si="31"/>
        <v>0</v>
      </c>
      <c r="J9" s="4">
        <f t="shared" si="32"/>
        <v>0</v>
      </c>
      <c r="K9" s="73"/>
      <c r="L9" s="73"/>
      <c r="M9" s="73"/>
      <c r="N9" s="73"/>
      <c r="O9" s="73">
        <v>0</v>
      </c>
      <c r="P9" s="73">
        <f t="shared" si="33"/>
        <v>0</v>
      </c>
      <c r="Q9" s="73">
        <f t="shared" si="34"/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34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workbookViewId="0">
      <selection activeCell="F10" sqref="F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9"/>
  <sheetViews>
    <sheetView topLeftCell="C1" workbookViewId="0">
      <selection activeCell="O19" sqref="O19"/>
    </sheetView>
  </sheetViews>
  <sheetFormatPr defaultRowHeight="15"/>
  <sheetData>
    <row r="4" spans="4:15">
      <c r="L4" s="73" t="s">
        <v>98</v>
      </c>
      <c r="M4">
        <v>13.1</v>
      </c>
      <c r="N4">
        <v>15.4</v>
      </c>
      <c r="O4">
        <f>M4*N4</f>
        <v>201.74</v>
      </c>
    </row>
    <row r="5" spans="4:15">
      <c r="F5" s="73"/>
      <c r="L5" s="73" t="s">
        <v>99</v>
      </c>
      <c r="M5">
        <v>10.9</v>
      </c>
      <c r="N5">
        <v>12.9</v>
      </c>
      <c r="O5" s="73">
        <f t="shared" ref="O5:O10" si="0">M5*N5</f>
        <v>140.61000000000001</v>
      </c>
    </row>
    <row r="6" spans="4:15">
      <c r="F6" s="73"/>
      <c r="L6" s="73" t="s">
        <v>100</v>
      </c>
      <c r="M6">
        <v>10.9</v>
      </c>
      <c r="N6">
        <v>12.9</v>
      </c>
      <c r="O6" s="73">
        <f t="shared" si="0"/>
        <v>140.61000000000001</v>
      </c>
    </row>
    <row r="7" spans="4:15">
      <c r="F7" s="73"/>
      <c r="L7" s="73" t="s">
        <v>102</v>
      </c>
      <c r="M7">
        <v>10.9</v>
      </c>
      <c r="N7">
        <v>5.9</v>
      </c>
      <c r="O7" s="73">
        <f t="shared" si="0"/>
        <v>64.31</v>
      </c>
    </row>
    <row r="8" spans="4:15">
      <c r="F8" s="73"/>
      <c r="L8" s="73" t="s">
        <v>103</v>
      </c>
      <c r="M8">
        <v>4.9000000000000004</v>
      </c>
      <c r="N8">
        <v>5.9</v>
      </c>
      <c r="O8" s="73">
        <f t="shared" si="0"/>
        <v>28.910000000000004</v>
      </c>
    </row>
    <row r="9" spans="4:15">
      <c r="F9" s="73"/>
      <c r="L9" s="73" t="s">
        <v>103</v>
      </c>
      <c r="M9">
        <v>4.0999999999999996</v>
      </c>
      <c r="N9">
        <v>5.7</v>
      </c>
      <c r="O9" s="73">
        <f t="shared" si="0"/>
        <v>23.369999999999997</v>
      </c>
    </row>
    <row r="10" spans="4:15">
      <c r="F10" s="73"/>
      <c r="L10" s="73" t="s">
        <v>104</v>
      </c>
      <c r="M10">
        <v>12</v>
      </c>
      <c r="N10">
        <v>4</v>
      </c>
      <c r="O10" s="73">
        <f t="shared" si="0"/>
        <v>48</v>
      </c>
    </row>
    <row r="11" spans="4:15">
      <c r="F11" s="116"/>
      <c r="L11" s="73" t="s">
        <v>104</v>
      </c>
      <c r="M11" s="73">
        <v>7.4</v>
      </c>
      <c r="N11" s="73">
        <v>4</v>
      </c>
      <c r="O11" s="73">
        <f t="shared" ref="O11:O12" si="1">M11*N11</f>
        <v>29.6</v>
      </c>
    </row>
    <row r="12" spans="4:15">
      <c r="L12" s="73" t="s">
        <v>104</v>
      </c>
      <c r="M12" s="73">
        <v>4</v>
      </c>
      <c r="N12" s="73">
        <v>3</v>
      </c>
      <c r="O12" s="73">
        <f t="shared" si="1"/>
        <v>12</v>
      </c>
    </row>
    <row r="13" spans="4:15">
      <c r="D13" s="73"/>
      <c r="E13" s="73"/>
      <c r="F13" s="116"/>
      <c r="J13">
        <v>653</v>
      </c>
      <c r="O13">
        <f>SUM(O4:O12)</f>
        <v>689.15</v>
      </c>
    </row>
    <row r="14" spans="4:15">
      <c r="J14">
        <v>81</v>
      </c>
      <c r="L14" s="7" t="s">
        <v>69</v>
      </c>
      <c r="M14" s="7">
        <v>12.3</v>
      </c>
      <c r="N14" s="7">
        <v>4.5999999999999996</v>
      </c>
      <c r="O14" s="7">
        <f>M14*N14</f>
        <v>56.58</v>
      </c>
    </row>
    <row r="15" spans="4:15">
      <c r="J15">
        <f>SUM(J13:J14)</f>
        <v>734</v>
      </c>
    </row>
    <row r="16" spans="4:15">
      <c r="L16" s="73" t="s">
        <v>105</v>
      </c>
      <c r="M16" s="73">
        <v>13.6</v>
      </c>
      <c r="N16" s="73">
        <v>12.2</v>
      </c>
      <c r="O16" s="73">
        <f t="shared" ref="O16:O17" si="2">M16*N16</f>
        <v>165.92</v>
      </c>
    </row>
    <row r="17" spans="12:15">
      <c r="L17" s="73" t="s">
        <v>106</v>
      </c>
      <c r="M17" s="73">
        <v>12.2</v>
      </c>
      <c r="N17" s="73">
        <v>4.5999999999999996</v>
      </c>
      <c r="O17" s="73">
        <f t="shared" si="2"/>
        <v>56.11999999999999</v>
      </c>
    </row>
    <row r="18" spans="12:15">
      <c r="O18">
        <f>SUM(O16:O17)</f>
        <v>222.03999999999996</v>
      </c>
    </row>
    <row r="19" spans="12:15">
      <c r="L19" s="73" t="s">
        <v>107</v>
      </c>
      <c r="M19" s="73">
        <v>11.48</v>
      </c>
      <c r="N19" s="73">
        <v>8.1999999999999993</v>
      </c>
      <c r="O19" s="73">
        <f t="shared" ref="O19" si="3">M19*N19</f>
        <v>94.135999999999996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2023-12-02T06:07:46Z</dcterms:modified>
</cp:coreProperties>
</file>