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41CD0E8D-9D84-4304-BC69-DE158CABAB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5" l="1"/>
  <c r="I21" i="5"/>
  <c r="J18" i="5"/>
  <c r="I20" i="5"/>
  <c r="B8" i="5"/>
  <c r="B17" i="5"/>
  <c r="E38" i="5"/>
  <c r="G31" i="5"/>
  <c r="G30" i="5"/>
  <c r="H36" i="5"/>
  <c r="I35" i="5"/>
  <c r="I30" i="5" l="1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I33" i="5" l="1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3" i="5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<sst xmlns="http://schemas.openxmlformats.org/spreadsheetml/2006/main" count="27" uniqueCount="27">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</sst>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0" fontId="0" fillId="0" borderId="3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26</xdr:row>
      <xdr:rowOff>10218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C3513-4A1B-E810-04A7-B4B070C83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4963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47</xdr:row>
      <xdr:rowOff>182250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639531-D920-F98D-78AA-B29C98CE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042339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A5D9C6-5E02-7012-4C94-23059B6E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9078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38</xdr:col>
      <xdr:colOff>440338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7CCBFB-8887-4C2E-7DA5-93AB13F40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5680338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459561</xdr:colOff>
      <xdr:row>48</xdr:row>
      <xdr:rowOff>58434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B755BB-DDAB-CE07-7A7E-63CE92242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18761" cy="9202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Q23" sqref="Q23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5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1985</v>
      </c>
      <c r="C5" s="4"/>
      <c r="I5" s="3">
        <v>1985</v>
      </c>
      <c r="J5" s="3">
        <v>2023</v>
      </c>
      <c r="K5" s="3">
        <f>J5-I5</f>
        <v>38</v>
      </c>
      <c r="L5" s="3">
        <f>K5-60</f>
        <v>-22</v>
      </c>
    </row>
    <row r="6" spans="1:12" ht="16.5" x14ac:dyDescent="0.3">
      <c r="A6" s="4" t="s">
        <v>5</v>
      </c>
      <c r="B6" s="4">
        <f>B4-B5</f>
        <v>38</v>
      </c>
      <c r="C6" s="4"/>
      <c r="I6" s="3"/>
      <c r="J6" s="3"/>
      <c r="K6" s="3"/>
    </row>
    <row r="7" spans="1:12" ht="16.5" x14ac:dyDescent="0.3">
      <c r="A7" s="4"/>
      <c r="B7" s="4">
        <f>B6-60</f>
        <v>-22</v>
      </c>
      <c r="C7" s="4"/>
      <c r="I7" s="3" t="s">
        <v>25</v>
      </c>
      <c r="J7" s="3" t="s">
        <v>23</v>
      </c>
      <c r="L7">
        <v>30250</v>
      </c>
    </row>
    <row r="8" spans="1:12" ht="16.5" x14ac:dyDescent="0.3">
      <c r="A8" s="4" t="s">
        <v>6</v>
      </c>
      <c r="B8" s="6">
        <f>600*2800</f>
        <v>1680000</v>
      </c>
      <c r="C8" s="6"/>
      <c r="I8" s="10"/>
      <c r="J8" s="3">
        <v>600</v>
      </c>
      <c r="L8">
        <f>L7/10.764</f>
        <v>2810.2935711631367</v>
      </c>
    </row>
    <row r="9" spans="1:12" ht="16.5" x14ac:dyDescent="0.3">
      <c r="A9" s="4" t="s">
        <v>7</v>
      </c>
      <c r="B9" s="4"/>
      <c r="C9" s="4"/>
      <c r="I9" s="10"/>
      <c r="J9" s="3"/>
      <c r="K9" s="3"/>
    </row>
    <row r="10" spans="1:12" ht="16.5" x14ac:dyDescent="0.3">
      <c r="A10" s="4"/>
      <c r="B10" s="4"/>
      <c r="C10" s="4"/>
      <c r="I10" s="10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10"/>
      <c r="J11" s="3"/>
      <c r="K11" s="3"/>
    </row>
    <row r="12" spans="1:12" ht="16.5" x14ac:dyDescent="0.3">
      <c r="A12" s="4" t="s">
        <v>9</v>
      </c>
      <c r="B12" s="4">
        <f>B11*B6/60</f>
        <v>57</v>
      </c>
      <c r="C12" s="4"/>
    </row>
    <row r="13" spans="1:12" ht="16.5" x14ac:dyDescent="0.3">
      <c r="A13" s="4"/>
      <c r="B13" s="7">
        <f>B12%</f>
        <v>0.56999999999999995</v>
      </c>
      <c r="C13" s="7"/>
    </row>
    <row r="14" spans="1:12" ht="16.5" x14ac:dyDescent="0.3">
      <c r="A14" s="4" t="s">
        <v>10</v>
      </c>
      <c r="B14" s="6">
        <f>ROUND((B8*B13),0)</f>
        <v>957600</v>
      </c>
      <c r="C14" s="6"/>
    </row>
    <row r="15" spans="1:12" ht="16.5" x14ac:dyDescent="0.3">
      <c r="A15" s="4" t="s">
        <v>26</v>
      </c>
      <c r="B15" s="6">
        <v>600</v>
      </c>
      <c r="C15" s="6"/>
      <c r="E15" s="1"/>
    </row>
    <row r="16" spans="1:12" ht="16.5" x14ac:dyDescent="0.3">
      <c r="A16" s="4" t="s">
        <v>22</v>
      </c>
      <c r="B16" s="4">
        <v>20000</v>
      </c>
      <c r="C16" s="4"/>
    </row>
    <row r="17" spans="1:10" ht="16.5" x14ac:dyDescent="0.3">
      <c r="A17" s="4" t="s">
        <v>11</v>
      </c>
      <c r="B17" s="6">
        <f>B16*B15</f>
        <v>12000000</v>
      </c>
      <c r="C17" s="6"/>
      <c r="D17" s="1"/>
      <c r="I17" t="s">
        <v>24</v>
      </c>
    </row>
    <row r="18" spans="1:10" ht="16.5" x14ac:dyDescent="0.3">
      <c r="A18" s="11" t="s">
        <v>12</v>
      </c>
      <c r="B18" s="12">
        <f>B17-B14</f>
        <v>11042400</v>
      </c>
      <c r="C18" s="9"/>
      <c r="D18" s="1"/>
      <c r="I18">
        <v>508</v>
      </c>
      <c r="J18">
        <f>J8/I18</f>
        <v>1.1811023622047243</v>
      </c>
    </row>
    <row r="19" spans="1:10" ht="16.5" x14ac:dyDescent="0.3">
      <c r="A19" s="11" t="s">
        <v>13</v>
      </c>
      <c r="B19" s="12">
        <f>B18*0.9</f>
        <v>9938160</v>
      </c>
      <c r="C19" s="9"/>
      <c r="I19">
        <v>25000</v>
      </c>
    </row>
    <row r="20" spans="1:10" ht="16.5" x14ac:dyDescent="0.3">
      <c r="A20" s="11" t="s">
        <v>14</v>
      </c>
      <c r="B20" s="12">
        <f>B18*0.8</f>
        <v>8833920</v>
      </c>
      <c r="C20" s="9"/>
      <c r="I20">
        <f>I19*I18</f>
        <v>12700000</v>
      </c>
    </row>
    <row r="21" spans="1:10" ht="16.5" x14ac:dyDescent="0.3">
      <c r="A21" s="11" t="s">
        <v>15</v>
      </c>
      <c r="B21" s="12">
        <f>B18*0.025/12</f>
        <v>23005</v>
      </c>
      <c r="C21" s="9"/>
      <c r="I21">
        <f>I20/600</f>
        <v>21166.666666666668</v>
      </c>
    </row>
    <row r="23" spans="1:10" x14ac:dyDescent="0.25">
      <c r="B23" s="1">
        <f>B18/600</f>
        <v>18404</v>
      </c>
    </row>
    <row r="24" spans="1:10" x14ac:dyDescent="0.25">
      <c r="B24" s="1"/>
    </row>
    <row r="28" spans="1:10" x14ac:dyDescent="0.25">
      <c r="E28" t="s">
        <v>17</v>
      </c>
    </row>
    <row r="29" spans="1:10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0" x14ac:dyDescent="0.25">
      <c r="D30" s="3">
        <v>650</v>
      </c>
      <c r="E30" s="15">
        <v>501</v>
      </c>
      <c r="F30" s="14">
        <v>13500000</v>
      </c>
      <c r="G30" s="14">
        <f>F30/E30</f>
        <v>26946.107784431137</v>
      </c>
      <c r="H30" s="3">
        <f t="shared" ref="H30:H36" si="0">F30/D30</f>
        <v>20769.23076923077</v>
      </c>
      <c r="I30" s="3">
        <f t="shared" ref="I30:I35" si="1">D30/E30</f>
        <v>1.2974051896207586</v>
      </c>
    </row>
    <row r="31" spans="1:10" x14ac:dyDescent="0.25">
      <c r="D31" s="3"/>
      <c r="E31" s="13">
        <v>400</v>
      </c>
      <c r="F31" s="3">
        <v>13100000</v>
      </c>
      <c r="G31" s="3">
        <f>F31/E31</f>
        <v>32750</v>
      </c>
      <c r="H31" s="3" t="e">
        <f>F31/D31</f>
        <v>#DIV/0!</v>
      </c>
      <c r="I31" s="3">
        <f t="shared" si="1"/>
        <v>0</v>
      </c>
    </row>
    <row r="32" spans="1:10" x14ac:dyDescent="0.25">
      <c r="D32" s="3">
        <v>600</v>
      </c>
      <c r="E32" s="13">
        <v>480</v>
      </c>
      <c r="F32" s="5">
        <v>10500000</v>
      </c>
      <c r="G32" s="3">
        <f t="shared" ref="G32:G36" si="2">F32/E32</f>
        <v>21875</v>
      </c>
      <c r="H32" s="3">
        <f t="shared" si="0"/>
        <v>17500</v>
      </c>
      <c r="I32" s="3">
        <f t="shared" si="1"/>
        <v>1.25</v>
      </c>
    </row>
    <row r="33" spans="4:13" x14ac:dyDescent="0.25">
      <c r="D33" s="3">
        <v>555</v>
      </c>
      <c r="E33" s="13"/>
      <c r="F33" s="5">
        <v>9900000</v>
      </c>
      <c r="G33" s="3" t="e">
        <f t="shared" si="2"/>
        <v>#DIV/0!</v>
      </c>
      <c r="H33" s="3">
        <f t="shared" si="0"/>
        <v>17837.837837837837</v>
      </c>
      <c r="I33" s="3" t="e">
        <f t="shared" si="1"/>
        <v>#DIV/0!</v>
      </c>
    </row>
    <row r="34" spans="4:13" x14ac:dyDescent="0.25">
      <c r="D34" s="14">
        <v>660</v>
      </c>
      <c r="E34" s="14">
        <v>504</v>
      </c>
      <c r="F34" s="14">
        <v>13000000</v>
      </c>
      <c r="G34" s="14">
        <f t="shared" si="2"/>
        <v>25793.650793650795</v>
      </c>
      <c r="H34" s="3">
        <f t="shared" si="0"/>
        <v>19696.969696969696</v>
      </c>
      <c r="I34" s="3">
        <f t="shared" si="1"/>
        <v>1.3095238095238095</v>
      </c>
    </row>
    <row r="35" spans="4:13" x14ac:dyDescent="0.25">
      <c r="D35" s="14">
        <v>600</v>
      </c>
      <c r="E35" s="14">
        <v>475</v>
      </c>
      <c r="F35" s="14">
        <v>12500000</v>
      </c>
      <c r="G35" s="14">
        <f t="shared" si="2"/>
        <v>26315.78947368421</v>
      </c>
      <c r="H35" s="3">
        <f t="shared" si="0"/>
        <v>20833.333333333332</v>
      </c>
      <c r="I35" s="3">
        <f t="shared" si="1"/>
        <v>1.263157894736842</v>
      </c>
    </row>
    <row r="36" spans="4:13" x14ac:dyDescent="0.25">
      <c r="D36" s="16">
        <v>600</v>
      </c>
      <c r="F36" s="3">
        <v>13000000</v>
      </c>
      <c r="G36" s="3" t="e">
        <f t="shared" si="2"/>
        <v>#DIV/0!</v>
      </c>
      <c r="H36" s="3">
        <f t="shared" si="0"/>
        <v>21666.666666666668</v>
      </c>
    </row>
    <row r="37" spans="4:13" x14ac:dyDescent="0.25">
      <c r="E37" t="s">
        <v>21</v>
      </c>
    </row>
    <row r="38" spans="4:13" x14ac:dyDescent="0.25">
      <c r="D38" s="3"/>
      <c r="E38" s="2">
        <f>50*10.764</f>
        <v>538.19999999999993</v>
      </c>
      <c r="F38" s="2">
        <v>4999000</v>
      </c>
      <c r="G38" s="3">
        <f t="shared" ref="G38:G43" si="3">F38/E38</f>
        <v>9288.3686361947239</v>
      </c>
      <c r="H38">
        <v>349940</v>
      </c>
      <c r="I38">
        <v>30000</v>
      </c>
      <c r="J38" s="3">
        <f t="shared" ref="J38:J43" si="4">I38+H38+F38</f>
        <v>5378940</v>
      </c>
      <c r="K38" s="3">
        <f t="shared" ref="K38:K43" si="5">J38/E38</f>
        <v>9994.3143812709041</v>
      </c>
      <c r="L38" s="5"/>
      <c r="M38" s="3"/>
    </row>
    <row r="39" spans="4:13" x14ac:dyDescent="0.25">
      <c r="D39" s="3"/>
      <c r="E39" s="2"/>
      <c r="F39" s="2"/>
      <c r="G39" s="3" t="e">
        <f t="shared" si="3"/>
        <v>#DIV/0!</v>
      </c>
      <c r="H39">
        <v>492000</v>
      </c>
      <c r="I39">
        <v>30000</v>
      </c>
      <c r="J39" s="3">
        <f t="shared" si="4"/>
        <v>522000</v>
      </c>
      <c r="K39" s="3" t="e">
        <f t="shared" si="5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3"/>
        <v>#DIV/0!</v>
      </c>
      <c r="H40" s="3">
        <v>500</v>
      </c>
      <c r="I40" s="3">
        <v>100</v>
      </c>
      <c r="J40" s="3">
        <f t="shared" si="4"/>
        <v>600</v>
      </c>
      <c r="K40" s="3" t="e">
        <f t="shared" si="5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2023-12-01T10:46:51Z</dcterms:modified>
</cp:coreProperties>
</file>