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umba\OneDrive\Desktop\Kailash Daga\"/>
    </mc:Choice>
  </mc:AlternateContent>
  <xr:revisionPtr revIDLastSave="0" documentId="13_ncr:1_{79C2A20E-AC16-4A23-845F-C06694B7B926}" xr6:coauthVersionLast="47" xr6:coauthVersionMax="47" xr10:uidLastSave="{00000000-0000-0000-0000-000000000000}"/>
  <bookViews>
    <workbookView xWindow="-120" yWindow="-120" windowWidth="29040" windowHeight="15720" xr2:uid="{663DCB04-2EB4-4B07-BE51-5D53D143B92E}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7" i="1" l="1"/>
  <c r="C17" i="1"/>
  <c r="B17" i="1"/>
  <c r="B11" i="1"/>
  <c r="B12" i="1" s="1"/>
  <c r="B13" i="1" s="1"/>
  <c r="D10" i="1"/>
  <c r="D11" i="1" s="1"/>
  <c r="D12" i="1" s="1"/>
  <c r="D13" i="1" s="1"/>
  <c r="D18" i="1" s="1"/>
  <c r="C10" i="1"/>
  <c r="C11" i="1" s="1"/>
  <c r="C12" i="1" s="1"/>
  <c r="C13" i="1" s="1"/>
  <c r="B10" i="1"/>
  <c r="D7" i="1"/>
  <c r="C7" i="1"/>
  <c r="B7" i="1"/>
  <c r="C6" i="1"/>
  <c r="B6" i="1"/>
  <c r="D5" i="1"/>
  <c r="D6" i="1" s="1"/>
  <c r="C5" i="1"/>
  <c r="B5" i="1"/>
  <c r="D20" i="1" l="1"/>
  <c r="D19" i="1"/>
  <c r="D21" i="1"/>
  <c r="B18" i="1"/>
  <c r="C18" i="1"/>
  <c r="C20" i="1" l="1"/>
  <c r="C19" i="1"/>
  <c r="C21" i="1"/>
  <c r="B21" i="1"/>
  <c r="B20" i="1"/>
  <c r="B19" i="1"/>
</calcChain>
</file>

<file path=xl/sharedStrings.xml><?xml version="1.0" encoding="utf-8"?>
<sst xmlns="http://schemas.openxmlformats.org/spreadsheetml/2006/main" count="22" uniqueCount="21">
  <si>
    <t>This report was done</t>
  </si>
  <si>
    <t>Flat No. 703, Runwal Garden, Dombivli</t>
  </si>
  <si>
    <t>Clat No. C/44, Maruti Apartment, Mulund West</t>
  </si>
  <si>
    <t>Flat No. 2706, Madison 2, Thane West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</si>
  <si>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</si>
  <si>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</si>
  <si>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</si>
  <si>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</si>
  <si>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</si>
  <si>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</si>
  <si>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</si>
  <si>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</si>
  <si>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Carpet Area</t>
  </si>
  <si>
    <t>Built up area</t>
  </si>
  <si>
    <t>Area</t>
  </si>
  <si>
    <t>Rate</t>
  </si>
  <si>
    <t>Value of the property</t>
  </si>
  <si>
    <t>Depreciated Fair Market Value</t>
  </si>
  <si>
    <t>Realisable</t>
  </si>
  <si>
    <t xml:space="preserve">Distress </t>
  </si>
  <si>
    <t>Rental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</si>
</sst>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2" fillId="0" borderId="1" xfId="0" applyFont="1" applyBorder="1"/>
    <xf numFmtId="0" fontId="3" fillId="2" borderId="1" xfId="0" applyFont="1" applyFill="1" applyBorder="1"/>
    <xf numFmtId="0" fontId="3" fillId="3" borderId="1" xfId="0" applyFont="1" applyFill="1" applyBorder="1" applyAlignment="1">
      <alignment horizontal="left"/>
    </xf>
    <xf numFmtId="0" fontId="2" fillId="0" borderId="1" xfId="0" applyFont="1" applyBorder="1" applyAlignment="1">
      <alignment horizontal="right"/>
    </xf>
    <xf numFmtId="43" fontId="2" fillId="0" borderId="1" xfId="0" applyNumberFormat="1" applyFont="1" applyBorder="1" applyAlignment="1">
      <alignment horizontal="right"/>
    </xf>
    <xf numFmtId="10" fontId="2" fillId="0" borderId="1" xfId="0" applyNumberFormat="1" applyFont="1" applyBorder="1" applyAlignment="1">
      <alignment horizontal="right"/>
    </xf>
    <xf numFmtId="43" fontId="3" fillId="3" borderId="1" xfId="0" applyNumberFormat="1" applyFont="1" applyFill="1" applyBorder="1" applyAlignment="1">
      <alignment horizontal="right"/>
    </xf>
    <xf numFmtId="43" fontId="3" fillId="2" borderId="1" xfId="0" applyNumberFormat="1" applyFont="1" applyFill="1" applyBorder="1" applyAlignment="1">
      <alignment horizontal="right"/>
    </xf>
    <xf numFmtId="0" fontId="1" fillId="2" borderId="1" xfId="0" applyFont="1" applyFill="1" applyBorder="1"/>
    <xf numFmtId="0" fontId="1" fillId="2" borderId="1" xfId="0" applyFont="1" applyFill="1" applyBorder="1" applyAlignment="1">
      <alignment wrapText="1"/>
    </xf>
    <xf numFmtId="0" fontId="3" fillId="2" borderId="1" xfId="0" applyFont="1" applyFill="1" applyBorder="1" applyAlignment="1">
      <alignment wrapText="1"/>
    </xf>
    <xf numFmtId="0" fontId="1" fillId="4" borderId="1" xfId="0" applyFont="1" applyFill="1" applyBorder="1"/>
    <xf numFmtId="0" fontId="3" fillId="4" borderId="1" xfId="0" applyFont="1" applyFill="1" applyBorder="1" applyAlignment="1">
      <alignment wrapText="1"/>
    </xf>
    <xf numFmtId="0" fontId="2" fillId="4" borderId="1" xfId="0" applyFont="1" applyFill="1" applyBorder="1" applyAlignment="1">
      <alignment horizontal="right"/>
    </xf>
    <xf numFmtId="43" fontId="2" fillId="4" borderId="1" xfId="0" applyNumberFormat="1" applyFont="1" applyFill="1" applyBorder="1" applyAlignment="1">
      <alignment horizontal="right"/>
    </xf>
    <xf numFmtId="10" fontId="2" fillId="4" borderId="1" xfId="0" applyNumberFormat="1" applyFont="1" applyFill="1" applyBorder="1" applyAlignment="1">
      <alignment horizontal="right"/>
    </xf>
    <xf numFmtId="43" fontId="3" fillId="4" borderId="1" xfId="0" applyNumberFormat="1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164160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4CDC70-ED86-4EF1-AA3B-59AF7D7F4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13760" cy="8945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164330</xdr:colOff>
      <xdr:row>47</xdr:row>
      <xdr:rowOff>182250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634EFD-10B1-445A-809B-E452013C9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33130" cy="9135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307055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F25723-8C76-45DC-91C7-3430D472E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56655" cy="90404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307055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0EF7A7-79D8-42F8-BF1B-B0C49A6EB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156655" cy="90404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AE0438-41B0-4440-83EB-C66AF104D083}">
  <dimension ref="A1:D21"/>
  <sheetViews>
    <sheetView tabSelected="1" workbookViewId="0">
      <selection activeCell="P19" sqref="P19"/>
    </sheetView>
  </sheetViews>
  <sheetFormatPr defaultRowHeight="15" x14ac:dyDescent="0.25"/>
  <cols>
    <col min="1" max="1" width="28.42578125" bestFit="1" customWidth="1"/>
    <col min="2" max="2" width="17.85546875" customWidth="1"/>
    <col min="3" max="3" width="15.42578125" customWidth="1"/>
    <col min="4" max="4" width="16" customWidth="1"/>
  </cols>
  <sheetData>
    <row r="1" spans="1:4" ht="30" x14ac:dyDescent="0.25">
      <c r="A1" s="9"/>
      <c r="B1" s="9"/>
      <c r="C1" s="12"/>
      <c r="D1" s="10" t="s">
        <v>0</v>
      </c>
    </row>
    <row r="2" spans="1:4" ht="63" x14ac:dyDescent="0.25">
      <c r="A2" s="2"/>
      <c r="B2" s="11" t="s">
        <v>1</v>
      </c>
      <c r="C2" s="13" t="s">
        <v>2</v>
      </c>
      <c r="D2" s="11" t="s">
        <v>3</v>
      </c>
    </row>
    <row r="3" spans="1:4" ht="15.75" x14ac:dyDescent="0.25">
      <c r="A3" s="1" t="s">
        <v>4</v>
      </c>
      <c r="B3" s="4">
        <v>2023</v>
      </c>
      <c r="C3" s="14">
        <v>2023</v>
      </c>
      <c r="D3" s="4">
        <v>2023</v>
      </c>
    </row>
    <row r="4" spans="1:4" ht="15.75" x14ac:dyDescent="0.25">
      <c r="A4" s="1" t="s">
        <v>5</v>
      </c>
      <c r="B4" s="4">
        <v>2023</v>
      </c>
      <c r="C4" s="14">
        <v>1996</v>
      </c>
      <c r="D4" s="4">
        <v>2023</v>
      </c>
    </row>
    <row r="5" spans="1:4" ht="15.75" x14ac:dyDescent="0.25">
      <c r="A5" s="1" t="s">
        <v>6</v>
      </c>
      <c r="B5" s="4">
        <f>B3-B4</f>
        <v>0</v>
      </c>
      <c r="C5" s="14">
        <f>C3-C4</f>
        <v>27</v>
      </c>
      <c r="D5" s="4">
        <f>D3-D4</f>
        <v>0</v>
      </c>
    </row>
    <row r="6" spans="1:4" ht="15.75" x14ac:dyDescent="0.25">
      <c r="A6" s="1"/>
      <c r="B6" s="4">
        <f>B5-60</f>
        <v>-60</v>
      </c>
      <c r="C6" s="14">
        <f>C5-60</f>
        <v>-33</v>
      </c>
      <c r="D6" s="4">
        <f>D5-60</f>
        <v>-60</v>
      </c>
    </row>
    <row r="7" spans="1:4" ht="15.75" x14ac:dyDescent="0.25">
      <c r="A7" s="1" t="s">
        <v>7</v>
      </c>
      <c r="B7" s="5">
        <f>554*2800</f>
        <v>1551200</v>
      </c>
      <c r="C7" s="15">
        <f>360*2600</f>
        <v>936000</v>
      </c>
      <c r="D7" s="5">
        <f>652*2800</f>
        <v>1825600</v>
      </c>
    </row>
    <row r="8" spans="1:4" ht="15.75" x14ac:dyDescent="0.25">
      <c r="A8" s="1" t="s">
        <v>8</v>
      </c>
      <c r="B8" s="4"/>
      <c r="C8" s="14"/>
      <c r="D8" s="4"/>
    </row>
    <row r="9" spans="1:4" ht="15.75" x14ac:dyDescent="0.25">
      <c r="A9" s="1"/>
      <c r="B9" s="4"/>
      <c r="C9" s="14"/>
      <c r="D9" s="4"/>
    </row>
    <row r="10" spans="1:4" ht="15.75" x14ac:dyDescent="0.25">
      <c r="A10" s="1" t="s">
        <v>9</v>
      </c>
      <c r="B10" s="4">
        <f>100-10</f>
        <v>90</v>
      </c>
      <c r="C10" s="14">
        <f>100-10</f>
        <v>90</v>
      </c>
      <c r="D10" s="4">
        <f t="shared" ref="D10" si="0">100-10</f>
        <v>90</v>
      </c>
    </row>
    <row r="11" spans="1:4" ht="15.75" x14ac:dyDescent="0.25">
      <c r="A11" s="1" t="s">
        <v>10</v>
      </c>
      <c r="B11" s="4">
        <f>B10*B5/60</f>
        <v>0</v>
      </c>
      <c r="C11" s="14">
        <f>C10*C5/60</f>
        <v>40.5</v>
      </c>
      <c r="D11" s="4">
        <f>D10*D5/60</f>
        <v>0</v>
      </c>
    </row>
    <row r="12" spans="1:4" ht="15.75" x14ac:dyDescent="0.25">
      <c r="A12" s="1"/>
      <c r="B12" s="6">
        <f>B11%</f>
        <v>0</v>
      </c>
      <c r="C12" s="16">
        <f>C11%</f>
        <v>0.40500000000000003</v>
      </c>
      <c r="D12" s="6">
        <f>D11%</f>
        <v>0</v>
      </c>
    </row>
    <row r="13" spans="1:4" ht="15.75" x14ac:dyDescent="0.25">
      <c r="A13" s="1" t="s">
        <v>11</v>
      </c>
      <c r="B13" s="5">
        <f>ROUND((B7*B12),0)</f>
        <v>0</v>
      </c>
      <c r="C13" s="15">
        <f>ROUND((C7*C12),0)</f>
        <v>379080</v>
      </c>
      <c r="D13" s="5">
        <f>ROUND((D7*D12),0)</f>
        <v>0</v>
      </c>
    </row>
    <row r="14" spans="1:4" ht="15.75" x14ac:dyDescent="0.25">
      <c r="A14" s="3"/>
      <c r="B14" s="7" t="s">
        <v>12</v>
      </c>
      <c r="C14" s="17" t="s">
        <v>13</v>
      </c>
      <c r="D14" s="7" t="s">
        <v>12</v>
      </c>
    </row>
    <row r="15" spans="1:4" ht="15.75" x14ac:dyDescent="0.25">
      <c r="A15" s="3" t="s">
        <v>14</v>
      </c>
      <c r="B15" s="7">
        <v>504</v>
      </c>
      <c r="C15" s="17">
        <v>360</v>
      </c>
      <c r="D15" s="7">
        <v>593</v>
      </c>
    </row>
    <row r="16" spans="1:4" ht="15.75" x14ac:dyDescent="0.25">
      <c r="A16" s="1" t="s">
        <v>15</v>
      </c>
      <c r="B16" s="4">
        <v>11500</v>
      </c>
      <c r="C16" s="14">
        <v>17000</v>
      </c>
      <c r="D16" s="4">
        <v>19000</v>
      </c>
    </row>
    <row r="17" spans="1:4" ht="15.75" x14ac:dyDescent="0.25">
      <c r="A17" s="1" t="s">
        <v>16</v>
      </c>
      <c r="B17" s="5">
        <f>B16*B15</f>
        <v>5796000</v>
      </c>
      <c r="C17" s="15">
        <f>C16*C15</f>
        <v>6120000</v>
      </c>
      <c r="D17" s="5">
        <f>D16*D15</f>
        <v>11267000</v>
      </c>
    </row>
    <row r="18" spans="1:4" ht="15.75" x14ac:dyDescent="0.25">
      <c r="A18" s="2" t="s">
        <v>17</v>
      </c>
      <c r="B18" s="8">
        <f>B17-B13</f>
        <v>5796000</v>
      </c>
      <c r="C18" s="17">
        <f>C17-C13</f>
        <v>5740920</v>
      </c>
      <c r="D18" s="8">
        <f>D17-D13</f>
        <v>11267000</v>
      </c>
    </row>
    <row r="19" spans="1:4" ht="15.75" x14ac:dyDescent="0.25">
      <c r="A19" s="2" t="s">
        <v>18</v>
      </c>
      <c r="B19" s="8">
        <f>B18*0.9</f>
        <v>5216400</v>
      </c>
      <c r="C19" s="17">
        <f>C18*0.9</f>
        <v>5166828</v>
      </c>
      <c r="D19" s="8">
        <f>D18*0.9</f>
        <v>10140300</v>
      </c>
    </row>
    <row r="20" spans="1:4" ht="15.75" x14ac:dyDescent="0.25">
      <c r="A20" s="2" t="s">
        <v>19</v>
      </c>
      <c r="B20" s="8">
        <f>B18*0.8</f>
        <v>4636800</v>
      </c>
      <c r="C20" s="17">
        <f>C18*0.8</f>
        <v>4592736</v>
      </c>
      <c r="D20" s="8">
        <f>D18*0.8</f>
        <v>9013600</v>
      </c>
    </row>
    <row r="21" spans="1:4" ht="15.75" x14ac:dyDescent="0.25">
      <c r="A21" s="2" t="s">
        <v>20</v>
      </c>
      <c r="B21" s="8">
        <f>B18*0.03/12</f>
        <v>14490</v>
      </c>
      <c r="C21" s="17">
        <f>C18*0.025/12</f>
        <v>11960.25</v>
      </c>
      <c r="D21" s="8">
        <f>D18*0.03/12</f>
        <v>28167.5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F65D3-7F80-4939-9403-EBA4BD87C52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CD370-5641-47A0-B790-45ED355ACEB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78B59-8A3A-4C36-93F7-52DD8DBFC0F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A215D-0F64-4DB4-B229-D99D89E9645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Sheet2</vt:lpstr>
      <vt:lpstr>Sheet3</vt:lpstr>
      <vt:lpstr>Sheet4</vt:lpstr>
      <vt:lpstr>Sheet5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Shobha Kuperkar</dc:creator>
  <cp:lastModifiedBy>mumbai vastukala</cp:lastModifiedBy>
  <dcterms:created xsi:type="dcterms:W3CDTF">2023-08-02T10:17:15Z</dcterms:created>
  <dcterms:modified xsi:type="dcterms:W3CDTF">2023-12-01T09:01:18Z</dcterms:modified>
</cp:coreProperties>
</file>