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Kavita  Patil\"/>
    </mc:Choice>
  </mc:AlternateContent>
  <bookViews>
    <workbookView xWindow="0" yWindow="0" windowWidth="15360" windowHeight="7755" tabRatio="395"/>
  </bookViews>
  <sheets>
    <sheet name="Calculation" sheetId="1" r:id="rId1"/>
    <sheet name="Listing1" sheetId="6" r:id="rId2"/>
    <sheet name="Listing2" sheetId="3" r:id="rId3"/>
    <sheet name="Sheet5" sheetId="12" r:id="rId4"/>
    <sheet name="Sheet2" sheetId="9" r:id="rId5"/>
    <sheet name="Sheet3" sheetId="10" r:id="rId6"/>
    <sheet name="Sheet4" sheetId="11" r:id="rId7"/>
    <sheet name="Sheet1" sheetId="8" r:id="rId8"/>
    <sheet name="Listing3" sheetId="7" r:id="rId9"/>
  </sheets>
  <calcPr calcId="152511"/>
</workbook>
</file>

<file path=xl/calcChain.xml><?xml version="1.0" encoding="utf-8"?>
<calcChain xmlns="http://schemas.openxmlformats.org/spreadsheetml/2006/main">
  <c r="C46" i="1" l="1"/>
  <c r="D21" i="12"/>
  <c r="D22" i="12" s="1"/>
  <c r="D22" i="7" l="1"/>
  <c r="D23" i="7" s="1"/>
  <c r="C23" i="8"/>
  <c r="C24" i="8" s="1"/>
  <c r="E34" i="3"/>
  <c r="E35" i="3" s="1"/>
  <c r="D21" i="6"/>
  <c r="D22" i="6" s="1"/>
  <c r="C57" i="1" l="1"/>
  <c r="C52" i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<sst xmlns="http://schemas.openxmlformats.org/spreadsheetml/2006/main" count="29" uniqueCount="26">
  <si>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</si>
  <si>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</si>
  <si>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</si>
  <si>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</si>
  <si>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</si>
  <si>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</si>
  <si>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</si>
  <si>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</si>
  <si>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</si>
  <si>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</si>
  <si>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</si>
  <si>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</si>
  <si>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</si>
  <si>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</si>
  <si>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</si>
  <si>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</si>
  <si>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</si>
  <si>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</si>
  <si>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</si>
  <si>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</si>
  <si>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</si>
  <si>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</si>
  <si>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</si>
  <si>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</si>
  <si>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Plot No.3</t>
  </si>
  <si>
    <t>Plot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</si>
</sst>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9</xdr:col>
      <xdr:colOff>333375</xdr:colOff>
      <xdr:row>17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5734050" cy="3343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313766</xdr:colOff>
      <xdr:row>9</xdr:row>
      <xdr:rowOff>145676</xdr:rowOff>
    </xdr:from>
    <xdr:to>
      <xdr:col>9</xdr:col>
      <xdr:colOff>601757</xdr:colOff>
      <xdr:row>29</xdr:row>
      <xdr:rowOff>117101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6" y="1860176"/>
          <a:ext cx="5734050" cy="3781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304800</xdr:colOff>
      <xdr:row>18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1200" cy="3533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9</xdr:col>
      <xdr:colOff>304800</xdr:colOff>
      <xdr:row>19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5734050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H42" activePane="bottomRight" state="frozen"/>
      <selection pane="topRight" activeCell="D1" sqref="D1"/>
      <selection pane="bottomLeft" activeCell="A6" sqref="A6"/>
      <selection pane="bottomRight" activeCell="K51" sqref="K51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439.4</v>
      </c>
      <c r="E2" s="4"/>
      <c r="F2" s="4"/>
      <c r="G2" s="23"/>
      <c r="H2" s="1"/>
    </row>
    <row r="3" spans="1:15" x14ac:dyDescent="0.3">
      <c r="B3" s="22" t="s">
        <v>10</v>
      </c>
      <c r="C3" s="25">
        <v>82000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36030800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318.76</v>
      </c>
      <c r="D7" s="35">
        <v>2015</v>
      </c>
      <c r="E7" s="35">
        <v>2023</v>
      </c>
      <c r="F7" s="35">
        <v>60</v>
      </c>
      <c r="G7" s="53">
        <v>32200</v>
      </c>
      <c r="H7" s="62">
        <v>8</v>
      </c>
      <c r="I7" s="63">
        <f>IF(H7&gt;=5,90*H7/F7,0)</f>
        <v>12</v>
      </c>
      <c r="J7" s="64">
        <f t="shared" ref="J7:J12" si="0">G7/100*I7</f>
        <v>3864</v>
      </c>
      <c r="K7" s="64">
        <f>ROUND((G7-J7),0)</f>
        <v>28336</v>
      </c>
      <c r="L7" s="64">
        <f>ROUND((K7*C7),0)</f>
        <v>9032383</v>
      </c>
      <c r="M7" s="64">
        <f>ROUND((C7*G7),0)</f>
        <v>10264072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9032383</v>
      </c>
      <c r="M27" s="15">
        <f>SUM(M7:M26)</f>
        <v>10264072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36030800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9032383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45063183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42810024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36050546.399999999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36050547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0.60000000149011612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36050546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6525896.7174999993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7677525.5499999998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2" t="s">
        <v>25</v>
      </c>
      <c r="C50" s="1">
        <v>191.75</v>
      </c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2" t="s">
        <v>24</v>
      </c>
      <c r="C51" s="1">
        <v>247.65</v>
      </c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C52" s="1">
        <f>SUM(C50:C51)</f>
        <v>439.4</v>
      </c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>
        <v>6500</v>
      </c>
      <c r="F53" s="78">
        <f>E53*10.764</f>
        <v>69966</v>
      </c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C54" s="1">
        <v>439.4</v>
      </c>
      <c r="E54" s="27">
        <v>8000</v>
      </c>
      <c r="F54" s="78">
        <f>E54*10.764</f>
        <v>86112</v>
      </c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C56" s="1">
        <v>318.76</v>
      </c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C57" s="1">
        <f>C56/1.35</f>
        <v>236.1185185185185</v>
      </c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0:D22"/>
  <sheetViews>
    <sheetView zoomScaleNormal="100" workbookViewId="0">
      <selection activeCell="F20" sqref="F20"/>
    </sheetView>
  </sheetViews>
  <sheetFormatPr defaultRowHeight="15" x14ac:dyDescent="0.25"/>
  <sheetData>
    <row r="20" spans="4:4" x14ac:dyDescent="0.25">
      <c r="D20">
        <v>18000000</v>
      </c>
    </row>
    <row r="21" spans="4:4" x14ac:dyDescent="0.25">
      <c r="D21">
        <f>D20/244</f>
        <v>73770.491803278695</v>
      </c>
    </row>
    <row r="22" spans="4:4" x14ac:dyDescent="0.25">
      <c r="D22">
        <f>D21/10.764</f>
        <v>6853.4459126048587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E35"/>
  <sheetViews>
    <sheetView topLeftCell="A11" zoomScale="85" zoomScaleNormal="85" workbookViewId="0">
      <selection activeCell="I35" sqref="I35"/>
    </sheetView>
  </sheetViews>
  <sheetFormatPr defaultRowHeight="15" x14ac:dyDescent="0.25"/>
  <sheetData>
    <row r="26" spans="4:4" x14ac:dyDescent="0.25">
      <c r="D26" s="77"/>
    </row>
    <row r="33" spans="5:5" x14ac:dyDescent="0.25">
      <c r="E33">
        <v>36000000</v>
      </c>
    </row>
    <row r="34" spans="5:5" x14ac:dyDescent="0.25">
      <c r="E34">
        <f>E33/500</f>
        <v>72000</v>
      </c>
    </row>
    <row r="35" spans="5:5" x14ac:dyDescent="0.25">
      <c r="E35">
        <f>E34/9</f>
        <v>8000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0:D22"/>
  <sheetViews>
    <sheetView workbookViewId="0">
      <selection activeCell="H21" sqref="H21"/>
    </sheetView>
  </sheetViews>
  <sheetFormatPr defaultRowHeight="15" x14ac:dyDescent="0.25"/>
  <sheetData>
    <row r="20" spans="4:4" x14ac:dyDescent="0.25">
      <c r="D20">
        <v>18000000</v>
      </c>
    </row>
    <row r="21" spans="4:4" x14ac:dyDescent="0.25">
      <c r="D21">
        <f>D20/313</f>
        <v>57507.987220447285</v>
      </c>
    </row>
    <row r="22" spans="4:4" x14ac:dyDescent="0.25">
      <c r="D22">
        <f>D21/9</f>
        <v>6389.7763578274762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C24"/>
  <sheetViews>
    <sheetView topLeftCell="A4" workbookViewId="0">
      <selection activeCell="H22" sqref="H22"/>
    </sheetView>
  </sheetViews>
  <sheetFormatPr defaultRowHeight="15" x14ac:dyDescent="0.25"/>
  <sheetData>
    <row r="22" spans="3:3" x14ac:dyDescent="0.25">
      <c r="C22">
        <v>33100000</v>
      </c>
    </row>
    <row r="23" spans="3:3" x14ac:dyDescent="0.25">
      <c r="C23">
        <f>C22/765</f>
        <v>43267.973856209152</v>
      </c>
    </row>
    <row r="24" spans="3:3" x14ac:dyDescent="0.25">
      <c r="C24">
        <f>C23/9</f>
        <v>4807.5526506899059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:D23"/>
  <sheetViews>
    <sheetView topLeftCell="A4" workbookViewId="0">
      <selection activeCell="H22" sqref="H22"/>
    </sheetView>
  </sheetViews>
  <sheetFormatPr defaultRowHeight="15" x14ac:dyDescent="0.25"/>
  <sheetData>
    <row r="21" spans="4:4" x14ac:dyDescent="0.25">
      <c r="D21">
        <v>18000000</v>
      </c>
    </row>
    <row r="22" spans="4:4" x14ac:dyDescent="0.25">
      <c r="D22">
        <f>D21/313</f>
        <v>57507.987220447285</v>
      </c>
    </row>
    <row r="23" spans="4:4" x14ac:dyDescent="0.25">
      <c r="D23">
        <f>D22/9</f>
        <v>6389.7763578274762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Calculation</vt:lpstr>
      <vt:lpstr>Listing1</vt:lpstr>
      <vt:lpstr>Listing2</vt:lpstr>
      <vt:lpstr>Sheet5</vt:lpstr>
      <vt:lpstr>Sheet2</vt:lpstr>
      <vt:lpstr>Sheet3</vt:lpstr>
      <vt:lpstr>Sheet4</vt:lpstr>
      <vt:lpstr>Sheet1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2023-11-30T11:17:24Z</dcterms:modified>
</cp:coreProperties>
</file>