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BE773F4F-1C5A-4D44-A855-D6EFA7C3E18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20" i="1" l="1"/>
  <c r="D19" i="1"/>
  <c r="F14" i="1"/>
  <c r="E14" i="1"/>
  <c r="C18" i="1"/>
  <c r="H18" i="1" l="1"/>
  <c r="D21" i="1" l="1"/>
  <c r="F6" i="1"/>
  <c r="G6" i="1"/>
  <c r="E6" i="1"/>
  <c r="E7" i="1" s="1"/>
  <c r="H38" i="1"/>
  <c r="I38" i="1" s="1"/>
  <c r="F38" i="1"/>
  <c r="G38" i="1" s="1"/>
  <c r="I37" i="1"/>
  <c r="C38" i="1" l="1"/>
  <c r="C37" i="1"/>
  <c r="C36" i="1"/>
  <c r="B10" i="1" l="1"/>
  <c r="B11" i="1" s="1"/>
  <c r="B8" i="1"/>
  <c r="B6" i="1"/>
  <c r="B5" i="1"/>
  <c r="B14" i="1" s="1"/>
  <c r="B12" i="1" l="1"/>
  <c r="B13" i="1" s="1"/>
  <c r="B15" i="1" s="1"/>
  <c r="I4" i="1"/>
  <c r="I5" i="1" s="1"/>
  <c r="I32" i="1"/>
  <c r="B18" i="1" l="1"/>
  <c r="C15" i="1"/>
  <c r="I31" i="1"/>
  <c r="D18" i="1" l="1"/>
  <c r="I28" i="1"/>
  <c r="I33" i="1"/>
  <c r="F28" i="1"/>
  <c r="D22" i="1" l="1"/>
  <c r="G28" i="1"/>
  <c r="F29" i="1"/>
  <c r="G29" i="1"/>
  <c r="F30" i="1"/>
  <c r="G30" i="1"/>
  <c r="F31" i="1"/>
  <c r="G31" i="1"/>
  <c r="F32" i="1"/>
  <c r="G32" i="1"/>
  <c r="F33" i="1"/>
  <c r="G33" i="1"/>
  <c r="F34" i="1"/>
  <c r="G34" i="1"/>
  <c r="F36" i="1"/>
  <c r="G36" i="1" s="1"/>
  <c r="F37" i="1"/>
  <c r="G37" i="1" s="1"/>
  <c r="I29" i="1" l="1"/>
  <c r="H33" i="1" l="1"/>
  <c r="H32" i="1"/>
  <c r="H34" i="1"/>
  <c r="H28" i="1" l="1"/>
  <c r="H29" i="1" l="1"/>
  <c r="H30" i="1"/>
  <c r="H31" i="1"/>
  <c r="G3" i="1" l="1"/>
</calcChain>
</file>

<file path=xl/sharedStrings.xml><?xml version="1.0" encoding="utf-8"?>
<sst xmlns="http://schemas.openxmlformats.org/spreadsheetml/2006/main" count="32" uniqueCount="30">
  <si>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</si>
  <si>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</si>
  <si>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</si>
  <si>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</si>
  <si>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</si>
  <si>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</si>
  <si>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</si>
  <si>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</si>
  <si>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</si>
  <si>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</si>
  <si>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</si>
  <si>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</si>
  <si>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</si>
  <si>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</si>
  <si>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</si>
  <si>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</si>
  <si>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</si>
  <si>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</si>
  <si>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</si>
  <si>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</si>
  <si>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</si>
  <si>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</si>
  <si>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</si>
  <si>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11000 to 12,000 on Carpet area</t>
  </si>
  <si>
    <t>Built up area</t>
  </si>
  <si>
    <t>Terrace area</t>
  </si>
  <si>
    <t>Flat Value</t>
  </si>
  <si>
    <t>Terrace Value</t>
  </si>
  <si>
    <t>Total Value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</si>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</sst>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43" fontId="12" fillId="0" borderId="1" xfId="1" applyFont="1" applyFill="1" applyBorder="1"/>
    <xf numFmtId="10" fontId="12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13" fillId="0" borderId="1" xfId="0" applyNumberFormat="1" applyFont="1" applyBorder="1"/>
    <xf numFmtId="165" fontId="1" fillId="0" borderId="0" xfId="1" applyNumberFormat="1" applyFont="1" applyFill="1" applyBorder="1"/>
    <xf numFmtId="0" fontId="12" fillId="0" borderId="1" xfId="0" applyFont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43" fontId="1" fillId="0" borderId="1" xfId="1" applyFont="1" applyBorder="1"/>
    <xf numFmtId="164" fontId="1" fillId="0" borderId="1" xfId="1" applyNumberFormat="1" applyFont="1" applyBorder="1"/>
    <xf numFmtId="2" fontId="1" fillId="0" borderId="1" xfId="1" applyNumberFormat="1" applyFont="1" applyBorder="1"/>
    <xf numFmtId="43" fontId="11" fillId="0" borderId="1" xfId="1" applyFont="1" applyFill="1" applyBorder="1"/>
    <xf numFmtId="43" fontId="2" fillId="0" borderId="1" xfId="0" applyNumberFormat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229993</xdr:colOff>
      <xdr:row>31</xdr:row>
      <xdr:rowOff>86561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986F3-8759-7FDC-4B57-051E0588F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983593" cy="59920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392451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B04E26-7261-B9EB-A676-C38C82BC8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03651" cy="8783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383010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B66AF9-D313-AE8A-1D52-795A8B170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03810" cy="87832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125629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0B18ACE-78FD-292D-4BCF-646111C22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927229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316156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428B9E-DD35-650D-CB3E-273A0048E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117756" cy="8830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49503</xdr:colOff>
      <xdr:row>46</xdr:row>
      <xdr:rowOff>182223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403E8B-DF75-DE2E-79AB-E02C39499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60703" cy="8945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525905</xdr:colOff>
      <xdr:row>44</xdr:row>
      <xdr:rowOff>96433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264B305-96BA-2D8A-D600-FA1BEEE81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46705" cy="847843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76891</xdr:colOff>
      <xdr:row>33</xdr:row>
      <xdr:rowOff>172351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A42DFE-C421-505B-9A95-53195E688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953691" cy="6458851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0</xdr:row>
      <xdr:rowOff>0</xdr:rowOff>
    </xdr:from>
    <xdr:to>
      <xdr:col>17</xdr:col>
      <xdr:colOff>67365</xdr:colOff>
      <xdr:row>31</xdr:row>
      <xdr:rowOff>57982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91EB20-21D3-B7E1-54CF-573890B17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86400" y="0"/>
          <a:ext cx="4944165" cy="596348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5"/>
  <sheetViews>
    <sheetView tabSelected="1" zoomScaleNormal="100" workbookViewId="0">
      <selection activeCell="F20" sqref="F20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28.140625" bestFit="1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ht="12" customHeight="1" x14ac:dyDescent="0.25">
      <c r="A1" s="1"/>
      <c r="B1" s="11"/>
      <c r="E1" s="1"/>
      <c r="F1" s="2"/>
      <c r="G1" s="2"/>
    </row>
    <row r="2" spans="1:13" ht="16.5" x14ac:dyDescent="0.3">
      <c r="A2" s="15"/>
      <c r="B2" s="40" t="s">
        <v>26</v>
      </c>
      <c r="C2" s="41" t="s">
        <v>27</v>
      </c>
      <c r="D2" s="9" t="s">
        <v>28</v>
      </c>
      <c r="E2" t="s">
        <v>13</v>
      </c>
    </row>
    <row r="3" spans="1:13" ht="16.5" x14ac:dyDescent="0.3">
      <c r="A3" s="15" t="s">
        <v>0</v>
      </c>
      <c r="B3" s="25">
        <v>18800</v>
      </c>
      <c r="C3" s="16"/>
      <c r="D3" s="10"/>
      <c r="E3">
        <v>2006</v>
      </c>
      <c r="F3" s="3">
        <v>2023</v>
      </c>
      <c r="G3" s="4">
        <f>F3-E3</f>
        <v>17</v>
      </c>
      <c r="I3">
        <v>26250</v>
      </c>
      <c r="L3" s="3"/>
      <c r="M3" s="4"/>
    </row>
    <row r="4" spans="1:13" ht="33" x14ac:dyDescent="0.3">
      <c r="A4" s="17" t="s">
        <v>1</v>
      </c>
      <c r="B4" s="25">
        <v>2800</v>
      </c>
      <c r="C4" s="16"/>
      <c r="D4" s="10"/>
      <c r="E4" s="33"/>
      <c r="F4" s="3"/>
      <c r="G4" s="4"/>
      <c r="I4">
        <f>I3/100*115</f>
        <v>30187.5</v>
      </c>
      <c r="K4" s="33"/>
      <c r="L4" s="3"/>
      <c r="M4" s="4"/>
    </row>
    <row r="5" spans="1:13" ht="16.5" x14ac:dyDescent="0.3">
      <c r="A5" s="15" t="s">
        <v>2</v>
      </c>
      <c r="B5" s="25">
        <f>B3-B4</f>
        <v>16000</v>
      </c>
      <c r="C5" s="16"/>
      <c r="D5" s="10"/>
      <c r="E5" t="s">
        <v>22</v>
      </c>
      <c r="F5" t="s">
        <v>24</v>
      </c>
      <c r="G5" s="39" t="s">
        <v>25</v>
      </c>
      <c r="I5">
        <f>I4/10.764</f>
        <v>2804.4871794871797</v>
      </c>
      <c r="L5" s="3"/>
      <c r="M5" s="4"/>
    </row>
    <row r="6" spans="1:13" ht="16.5" x14ac:dyDescent="0.3">
      <c r="A6" s="15" t="s">
        <v>3</v>
      </c>
      <c r="B6" s="25">
        <f>B4</f>
        <v>2800</v>
      </c>
      <c r="C6" s="16"/>
      <c r="D6" s="10"/>
      <c r="E6">
        <f>88.47*10.764</f>
        <v>952.29107999999997</v>
      </c>
      <c r="F6" s="6">
        <f>106.16*10.764</f>
        <v>1142.70624</v>
      </c>
      <c r="G6" s="39">
        <f>13.29*10.764</f>
        <v>143.05355999999998</v>
      </c>
      <c r="H6" s="28"/>
      <c r="I6" s="28"/>
      <c r="L6" s="3"/>
      <c r="M6" s="4"/>
    </row>
    <row r="7" spans="1:13" ht="16.5" x14ac:dyDescent="0.3">
      <c r="A7" s="15" t="s">
        <v>4</v>
      </c>
      <c r="B7" s="18">
        <v>17</v>
      </c>
      <c r="C7" s="19"/>
      <c r="D7" s="42"/>
      <c r="E7">
        <f>E6*1.2</f>
        <v>1142.749296</v>
      </c>
      <c r="F7" s="6"/>
      <c r="G7" s="5"/>
      <c r="H7" s="28"/>
      <c r="I7" s="28"/>
      <c r="L7" s="29"/>
      <c r="M7" s="30"/>
    </row>
    <row r="8" spans="1:13" ht="16.5" x14ac:dyDescent="0.3">
      <c r="A8" s="15" t="s">
        <v>5</v>
      </c>
      <c r="B8" s="18">
        <f>B9-B7</f>
        <v>43</v>
      </c>
      <c r="C8" s="19"/>
      <c r="D8" s="43"/>
      <c r="E8" s="6"/>
      <c r="F8" s="13"/>
      <c r="G8" s="5"/>
      <c r="H8" s="28"/>
      <c r="I8" s="28"/>
      <c r="L8" s="29"/>
      <c r="M8" s="30"/>
    </row>
    <row r="9" spans="1:13" ht="16.5" x14ac:dyDescent="0.3">
      <c r="A9" s="15" t="s">
        <v>6</v>
      </c>
      <c r="B9" s="18">
        <v>60</v>
      </c>
      <c r="C9" s="19"/>
      <c r="D9" s="42"/>
      <c r="E9" s="13"/>
      <c r="F9" s="6"/>
      <c r="G9" s="13"/>
      <c r="H9" s="28"/>
      <c r="I9" s="28"/>
      <c r="J9" s="31"/>
      <c r="K9" s="31"/>
      <c r="L9" s="27"/>
      <c r="M9" s="30"/>
    </row>
    <row r="10" spans="1:13" ht="33" x14ac:dyDescent="0.3">
      <c r="A10" s="17" t="s">
        <v>7</v>
      </c>
      <c r="B10" s="18">
        <f>90*B7/B9</f>
        <v>25.5</v>
      </c>
      <c r="C10" s="19"/>
      <c r="D10" s="42"/>
      <c r="E10" s="13"/>
      <c r="F10" s="34"/>
      <c r="G10" s="13"/>
      <c r="H10" s="28"/>
      <c r="I10" s="28"/>
      <c r="J10" s="31"/>
      <c r="K10" s="31"/>
      <c r="L10" s="27"/>
      <c r="M10" s="30"/>
    </row>
    <row r="11" spans="1:13" ht="16.5" x14ac:dyDescent="0.3">
      <c r="A11" s="15"/>
      <c r="B11" s="26">
        <f>B10%</f>
        <v>0.255</v>
      </c>
      <c r="C11" s="36"/>
      <c r="D11" s="44"/>
      <c r="E11" t="s">
        <v>29</v>
      </c>
      <c r="G11" s="13"/>
      <c r="H11" s="28"/>
      <c r="I11" s="28"/>
      <c r="J11" s="31"/>
      <c r="K11" s="31"/>
      <c r="L11" s="27"/>
      <c r="M11" s="32"/>
    </row>
    <row r="12" spans="1:13" ht="16.5" x14ac:dyDescent="0.3">
      <c r="A12" s="15" t="s">
        <v>8</v>
      </c>
      <c r="B12" s="25">
        <f>B6*B11</f>
        <v>714</v>
      </c>
      <c r="C12" s="20"/>
      <c r="D12" s="42"/>
      <c r="E12">
        <v>611</v>
      </c>
      <c r="F12" s="6">
        <v>62</v>
      </c>
      <c r="G12" s="13"/>
      <c r="H12" s="28"/>
      <c r="I12" s="28"/>
      <c r="J12" s="31"/>
      <c r="K12" s="31"/>
      <c r="L12" s="27"/>
      <c r="M12" s="4"/>
    </row>
    <row r="13" spans="1:13" ht="16.5" x14ac:dyDescent="0.3">
      <c r="A13" s="15" t="s">
        <v>9</v>
      </c>
      <c r="B13" s="25">
        <f>B6-B12</f>
        <v>2086</v>
      </c>
      <c r="C13" s="20"/>
      <c r="D13" s="42"/>
      <c r="E13">
        <v>518</v>
      </c>
      <c r="F13">
        <v>97</v>
      </c>
      <c r="G13" s="13"/>
      <c r="H13" s="28"/>
      <c r="I13" s="28"/>
      <c r="J13" s="31"/>
      <c r="K13" s="31"/>
      <c r="L13" s="27"/>
      <c r="M13" s="4"/>
    </row>
    <row r="14" spans="1:13" ht="16.5" x14ac:dyDescent="0.3">
      <c r="A14" s="15" t="s">
        <v>2</v>
      </c>
      <c r="B14" s="25">
        <f>B5</f>
        <v>16000</v>
      </c>
      <c r="C14" s="16"/>
      <c r="D14" s="10"/>
      <c r="E14" s="6">
        <f>SUM(E12:E13)</f>
        <v>1129</v>
      </c>
      <c r="F14" s="13">
        <f>SUM(F12:F13)</f>
        <v>159</v>
      </c>
      <c r="G14" s="13"/>
      <c r="H14" s="28"/>
      <c r="I14" s="28"/>
      <c r="J14" s="31"/>
      <c r="K14" s="31"/>
      <c r="L14" s="27"/>
      <c r="M14" s="4"/>
    </row>
    <row r="15" spans="1:13" ht="16.5" x14ac:dyDescent="0.3">
      <c r="A15" s="37" t="s">
        <v>10</v>
      </c>
      <c r="B15" s="45">
        <f>B14+B13</f>
        <v>18086</v>
      </c>
      <c r="C15" s="38">
        <f>B15*40%</f>
        <v>7234.4000000000005</v>
      </c>
      <c r="D15" s="46"/>
      <c r="G15" s="13"/>
      <c r="H15" s="31"/>
      <c r="I15" s="31"/>
      <c r="J15" s="31"/>
      <c r="K15" s="31"/>
      <c r="L15" s="27"/>
      <c r="M15" s="4"/>
    </row>
    <row r="16" spans="1:13" ht="16.5" x14ac:dyDescent="0.3">
      <c r="A16" s="37"/>
      <c r="B16" s="45"/>
      <c r="C16" s="38">
        <v>7234</v>
      </c>
      <c r="D16" s="46"/>
      <c r="G16" s="13"/>
      <c r="H16" s="31"/>
      <c r="I16" s="31"/>
      <c r="J16" s="31"/>
      <c r="K16" s="31"/>
      <c r="L16" s="27"/>
      <c r="M16" s="4"/>
    </row>
    <row r="17" spans="1:14" ht="16.5" x14ac:dyDescent="0.3">
      <c r="A17" s="37" t="s">
        <v>21</v>
      </c>
      <c r="B17" s="21">
        <v>952</v>
      </c>
      <c r="C17" s="37">
        <v>143</v>
      </c>
      <c r="D17" s="46"/>
      <c r="E17" s="5"/>
      <c r="F17" s="5"/>
      <c r="G17" s="5"/>
      <c r="H17" s="6"/>
      <c r="M17" s="30"/>
    </row>
    <row r="18" spans="1:14" ht="16.5" x14ac:dyDescent="0.3">
      <c r="A18" s="37" t="s">
        <v>11</v>
      </c>
      <c r="B18" s="22">
        <f>B17*B15</f>
        <v>17217872</v>
      </c>
      <c r="C18" s="38">
        <f>C17*C16</f>
        <v>1034462</v>
      </c>
      <c r="D18" s="46">
        <f>B18+C18</f>
        <v>18252334</v>
      </c>
      <c r="E18" s="5"/>
      <c r="F18" s="35"/>
      <c r="G18" s="5"/>
      <c r="H18" s="6">
        <f>16586-15700</f>
        <v>886</v>
      </c>
      <c r="M18" s="5"/>
      <c r="N18" s="6"/>
    </row>
    <row r="19" spans="1:14" ht="16.5" x14ac:dyDescent="0.3">
      <c r="A19" s="37"/>
      <c r="B19" s="22"/>
      <c r="C19" s="38"/>
      <c r="D19" s="46">
        <f>D18*0.9</f>
        <v>16427100.6</v>
      </c>
      <c r="E19" s="5"/>
      <c r="F19" s="35"/>
      <c r="G19" s="5"/>
      <c r="H19" s="6"/>
      <c r="M19" s="5"/>
      <c r="N19" s="6"/>
    </row>
    <row r="20" spans="1:14" ht="16.5" x14ac:dyDescent="0.3">
      <c r="A20" s="37"/>
      <c r="B20" s="22"/>
      <c r="C20" s="38"/>
      <c r="D20" s="46">
        <f>D18*0.8</f>
        <v>14601867.200000001</v>
      </c>
      <c r="E20" s="5"/>
      <c r="F20" s="35"/>
      <c r="G20" s="5"/>
      <c r="H20" s="6"/>
      <c r="M20" s="5"/>
      <c r="N20" s="6"/>
    </row>
    <row r="21" spans="1:14" ht="16.5" x14ac:dyDescent="0.3">
      <c r="A21" s="37" t="s">
        <v>12</v>
      </c>
      <c r="C21" s="38"/>
      <c r="D21" s="22">
        <f>1143*B4</f>
        <v>3200400</v>
      </c>
      <c r="E21" s="6"/>
      <c r="F21" s="5"/>
    </row>
    <row r="22" spans="1:14" ht="16.5" x14ac:dyDescent="0.3">
      <c r="A22" s="21" t="s">
        <v>16</v>
      </c>
      <c r="B22" s="22"/>
      <c r="C22" s="22"/>
      <c r="D22" s="46">
        <f>D18*0.025/12</f>
        <v>38025.695833333339</v>
      </c>
      <c r="E22" s="6"/>
      <c r="F22" s="5"/>
    </row>
    <row r="23" spans="1:14" x14ac:dyDescent="0.25">
      <c r="B23" s="12"/>
    </row>
    <row r="24" spans="1:14" x14ac:dyDescent="0.25">
      <c r="B24" s="12"/>
      <c r="D24" t="s">
        <v>23</v>
      </c>
    </row>
    <row r="26" spans="1:14" x14ac:dyDescent="0.25">
      <c r="C26" t="s">
        <v>14</v>
      </c>
    </row>
    <row r="27" spans="1:14" x14ac:dyDescent="0.25">
      <c r="B27" s="9" t="s">
        <v>15</v>
      </c>
      <c r="C27" s="8" t="s">
        <v>20</v>
      </c>
      <c r="D27" s="8"/>
      <c r="E27" s="8" t="s">
        <v>11</v>
      </c>
      <c r="F27" s="8" t="s">
        <v>17</v>
      </c>
      <c r="G27" s="8" t="s">
        <v>18</v>
      </c>
      <c r="H27" s="8" t="s">
        <v>19</v>
      </c>
      <c r="I27" s="8"/>
    </row>
    <row r="28" spans="1:14" ht="17.25" x14ac:dyDescent="0.3">
      <c r="B28" s="9">
        <v>892</v>
      </c>
      <c r="C28" s="8"/>
      <c r="D28" s="8"/>
      <c r="E28" s="8">
        <v>15000000</v>
      </c>
      <c r="F28" s="10">
        <f t="shared" ref="F28:F34" si="0">E28/B28</f>
        <v>16816.143497757846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4"/>
    </row>
    <row r="29" spans="1:14" ht="17.25" x14ac:dyDescent="0.3">
      <c r="B29" s="9">
        <v>800</v>
      </c>
      <c r="C29" s="8"/>
      <c r="D29" s="8"/>
      <c r="E29" s="8">
        <v>12500000</v>
      </c>
      <c r="F29" s="10">
        <f t="shared" si="0"/>
        <v>15625</v>
      </c>
      <c r="G29" s="10" t="e">
        <f>E29/C29</f>
        <v>#DIV/0!</v>
      </c>
      <c r="H29" s="10" t="e">
        <f>E29/#REF!</f>
        <v>#REF!</v>
      </c>
      <c r="I29" s="8">
        <f>C29/B29</f>
        <v>0</v>
      </c>
      <c r="J29" s="14"/>
    </row>
    <row r="30" spans="1:14" x14ac:dyDescent="0.25">
      <c r="B30" s="9">
        <v>657</v>
      </c>
      <c r="C30" s="8"/>
      <c r="D30" s="8"/>
      <c r="E30" s="10">
        <v>13000000</v>
      </c>
      <c r="F30" s="10">
        <f t="shared" si="0"/>
        <v>19786.910197869103</v>
      </c>
      <c r="G30" s="10" t="e">
        <f t="shared" ref="G30:G34" si="1">E30/C30</f>
        <v>#DIV/0!</v>
      </c>
      <c r="H30" s="10" t="e">
        <f>E30/#REF!</f>
        <v>#REF!</v>
      </c>
      <c r="I30" s="8"/>
    </row>
    <row r="31" spans="1:14" x14ac:dyDescent="0.25">
      <c r="B31" s="9">
        <v>750</v>
      </c>
      <c r="C31" s="8"/>
      <c r="D31" s="8"/>
      <c r="E31" s="10">
        <v>12800000</v>
      </c>
      <c r="F31" s="10">
        <f t="shared" si="0"/>
        <v>17066.666666666668</v>
      </c>
      <c r="G31" s="10" t="e">
        <f t="shared" si="1"/>
        <v>#DIV/0!</v>
      </c>
      <c r="H31" s="10" t="e">
        <f>E31/#REF!</f>
        <v>#REF!</v>
      </c>
      <c r="I31" s="8" t="e">
        <f>#REF!/B31</f>
        <v>#REF!</v>
      </c>
    </row>
    <row r="32" spans="1:14" x14ac:dyDescent="0.25">
      <c r="B32" s="9"/>
      <c r="C32" s="23"/>
      <c r="E32" s="24"/>
      <c r="F32" s="24" t="e">
        <f t="shared" si="0"/>
        <v>#DIV/0!</v>
      </c>
      <c r="G32" s="10" t="e">
        <f t="shared" si="1"/>
        <v>#DIV/0!</v>
      </c>
      <c r="H32" s="24" t="e">
        <f>E32/#REF!</f>
        <v>#REF!</v>
      </c>
      <c r="I32" s="8" t="e">
        <f>C32/B32</f>
        <v>#DIV/0!</v>
      </c>
    </row>
    <row r="33" spans="1:9" x14ac:dyDescent="0.25">
      <c r="E33" s="24"/>
      <c r="F33" s="24" t="e">
        <f t="shared" si="0"/>
        <v>#DIV/0!</v>
      </c>
      <c r="G33" s="24" t="e">
        <f t="shared" si="1"/>
        <v>#DIV/0!</v>
      </c>
      <c r="H33" s="24" t="e">
        <f>E33/#REF!</f>
        <v>#REF!</v>
      </c>
      <c r="I33" t="e">
        <f>#REF!/B33</f>
        <v>#REF!</v>
      </c>
    </row>
    <row r="34" spans="1:9" x14ac:dyDescent="0.25">
      <c r="E34" s="23"/>
      <c r="F34" s="24" t="e">
        <f t="shared" si="0"/>
        <v>#DIV/0!</v>
      </c>
      <c r="G34" s="24" t="e">
        <f t="shared" si="1"/>
        <v>#DIV/0!</v>
      </c>
      <c r="H34" s="24" t="e">
        <f>E34/#REF!</f>
        <v>#REF!</v>
      </c>
    </row>
    <row r="36" spans="1:9" x14ac:dyDescent="0.25">
      <c r="A36">
        <v>859</v>
      </c>
      <c r="B36" s="7">
        <v>15000000</v>
      </c>
      <c r="C36">
        <f>B36/A36</f>
        <v>17462.165308498254</v>
      </c>
      <c r="D36">
        <v>1050000</v>
      </c>
      <c r="E36">
        <v>30000</v>
      </c>
      <c r="F36">
        <f>E36+D36+B36</f>
        <v>16080000</v>
      </c>
      <c r="G36">
        <f>F36/A36</f>
        <v>18719.441210710127</v>
      </c>
      <c r="H36" s="6"/>
    </row>
    <row r="37" spans="1:9" x14ac:dyDescent="0.25">
      <c r="A37">
        <v>661</v>
      </c>
      <c r="B37" s="7">
        <v>11000000</v>
      </c>
      <c r="C37">
        <f>B37/A37</f>
        <v>16641.45234493192</v>
      </c>
      <c r="D37">
        <v>770000</v>
      </c>
      <c r="E37">
        <v>30000</v>
      </c>
      <c r="F37">
        <f>E37+D37+B37</f>
        <v>11800000</v>
      </c>
      <c r="G37">
        <f>F37/A37</f>
        <v>17851.739788199699</v>
      </c>
      <c r="H37" s="6">
        <v>367</v>
      </c>
      <c r="I37" s="6">
        <f>B37/H37</f>
        <v>29972.752043596731</v>
      </c>
    </row>
    <row r="38" spans="1:9" x14ac:dyDescent="0.25">
      <c r="C38" t="e">
        <f>B38/A38</f>
        <v>#DIV/0!</v>
      </c>
      <c r="D38">
        <v>162000</v>
      </c>
      <c r="E38">
        <v>27000</v>
      </c>
      <c r="F38">
        <f>E38+D38+B38</f>
        <v>189000</v>
      </c>
      <c r="G38" t="e">
        <f>F38/A38</f>
        <v>#DIV/0!</v>
      </c>
      <c r="H38">
        <f>74+324</f>
        <v>398</v>
      </c>
      <c r="I38" s="6">
        <f>B38/H38</f>
        <v>0</v>
      </c>
    </row>
    <row r="39" spans="1:9" ht="15.75" x14ac:dyDescent="0.25">
      <c r="A39" s="27"/>
    </row>
    <row r="40" spans="1:9" ht="15.75" x14ac:dyDescent="0.25">
      <c r="A40" s="27"/>
    </row>
    <row r="41" spans="1:9" ht="15.75" x14ac:dyDescent="0.25">
      <c r="A41" s="27"/>
    </row>
    <row r="42" spans="1:9" ht="15.75" x14ac:dyDescent="0.25">
      <c r="A42" s="27"/>
    </row>
    <row r="43" spans="1:9" ht="15.75" x14ac:dyDescent="0.25">
      <c r="A43" s="27"/>
    </row>
    <row r="44" spans="1:9" ht="15.75" x14ac:dyDescent="0.25">
      <c r="A44" s="27"/>
    </row>
    <row r="45" spans="1:9" ht="15.75" x14ac:dyDescent="0.25">
      <c r="A45" s="27"/>
    </row>
    <row r="65" spans="3:5" x14ac:dyDescent="0.25">
      <c r="C65" s="6"/>
      <c r="D65" s="6"/>
      <c r="E65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8642C-7F02-4A02-B41A-A444067E1BF3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753E0-8A35-42A5-8B55-0CC24CF39E6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D9B60-DFAE-4D12-B650-EAB0B0B0F77D}">
  <dimension ref="A1"/>
  <sheetViews>
    <sheetView workbookViewId="0">
      <selection activeCell="J1" sqref="J1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2023-12-12T05:45:10Z</dcterms:modified>
</cp:coreProperties>
</file>