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ooja Sanjay Jadhav\"/>
    </mc:Choice>
  </mc:AlternateContent>
  <xr:revisionPtr revIDLastSave="0" documentId="13_ncr:1_{4B1F54C8-B801-4BBF-8A25-EB8AC7B5D94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9" i="4" l="1"/>
  <c r="P9" i="4"/>
  <c r="U8" i="4"/>
  <c r="P8" i="4"/>
  <c r="R27" i="4"/>
  <c r="R26" i="4"/>
  <c r="R25" i="4"/>
  <c r="R24" i="4"/>
  <c r="R23" i="4"/>
  <c r="R22" i="4"/>
  <c r="H21" i="4"/>
  <c r="J31" i="4"/>
  <c r="Q12" i="4" l="1"/>
  <c r="P12" i="4"/>
  <c r="P11" i="4"/>
  <c r="Q11" i="4" s="1"/>
  <c r="Q10" i="4"/>
  <c r="P10" i="4"/>
  <c r="Q9" i="4"/>
  <c r="Q8" i="4"/>
  <c r="P7" i="4"/>
  <c r="P6" i="4"/>
  <c r="Q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<sst xmlns="http://schemas.openxmlformats.org/spreadsheetml/2006/main" count="180" uniqueCount="30">
  <si>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</si>
  <si>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</si>
  <si>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</si>
  <si>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</si>
  <si>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</si>
  <si>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</si>
  <si>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</si>
  <si>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</si>
  <si>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</si>
  <si>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</si>
  <si>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</si>
  <si>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</si>
  <si>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</si>
  <si>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506, 5th floor, sanghamitra chsl, Dr. R. P. Road, mulund west</t>
  </si>
  <si>
    <t>ca</t>
  </si>
  <si>
    <t>part oc - 2002</t>
  </si>
  <si>
    <t>av</t>
  </si>
  <si>
    <t>sd</t>
  </si>
  <si>
    <t>rd</t>
  </si>
  <si>
    <t>rate</t>
  </si>
  <si>
    <t>20000 to 22000 on ca</t>
  </si>
  <si>
    <t>fmv</t>
  </si>
  <si>
    <t>mulund west</t>
  </si>
  <si>
    <t>sanghamitra</t>
  </si>
  <si>
    <t xml:space="preserve">sold out </t>
  </si>
  <si>
    <t>agreemetn  -= 30.06.2023</t>
  </si>
  <si>
    <t>mca</t>
  </si>
  <si>
    <t>BV</t>
  </si>
  <si>
    <t>15.11.22</t>
  </si>
  <si>
    <t>01.06.23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</si>
</sst>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183042</xdr:colOff>
      <xdr:row>43</xdr:row>
      <xdr:rowOff>39185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9A6C26-0ED8-4A2C-B353-0A4FD4C11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13442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326107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FD79D9-3BAF-4A2E-8548-07DBE3DFE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75707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201584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008E3-9346-4F25-9958-2203E41A4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174384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334953</xdr:colOff>
      <xdr:row>45</xdr:row>
      <xdr:rowOff>115439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A7693-0909-4CF8-8427-E9D7C2E76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307753" cy="8164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249642</xdr:colOff>
      <xdr:row>47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ADB5C-2C7A-463C-8D4E-F41EA98CB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270442" cy="7697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335378</xdr:colOff>
      <xdr:row>38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7EE999-95F2-409F-832E-38280FE4B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356178" cy="731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E9D81-FF05-4ACF-B0F3-06C39C3E1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5D9BB4-92F0-46B3-8A2D-342685E4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0" sqref="D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3.285156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233.33333333333334</v>
      </c>
      <c r="C2" s="4">
        <f>B2*1.2</f>
        <v>280</v>
      </c>
      <c r="D2" s="4">
        <f t="shared" ref="D2:D13" si="2">C2*1.2</f>
        <v>336</v>
      </c>
      <c r="E2" s="5">
        <f t="shared" ref="E2:E13" si="3">R2</f>
        <v>4000000</v>
      </c>
      <c r="F2" s="10">
        <f t="shared" ref="F2:F13" si="4">ROUND((E2/B2),0)</f>
        <v>17143</v>
      </c>
      <c r="G2" s="10">
        <f t="shared" ref="G2:G13" si="5">ROUND((E2/C2),0)</f>
        <v>14286</v>
      </c>
      <c r="H2" s="10">
        <f t="shared" ref="H2:H13" si="6">ROUND((E2/D2),0)</f>
        <v>11905</v>
      </c>
      <c r="I2" s="4" t="e">
        <f>#REF!</f>
        <v>#REF!</v>
      </c>
      <c r="J2" s="4" t="str">
        <f t="shared" ref="J2:J13" si="7">S2</f>
        <v>mulund west</v>
      </c>
      <c r="O2">
        <v>0</v>
      </c>
      <c r="P2">
        <v>280</v>
      </c>
      <c r="Q2">
        <f t="shared" ref="Q2:Q12" si="8">P2/1.2</f>
        <v>233.33333333333334</v>
      </c>
      <c r="R2" s="2">
        <v>4000000</v>
      </c>
      <c r="S2" s="8" t="s">
        <v>22</v>
      </c>
      <c r="T2" s="8"/>
    </row>
    <row r="3" spans="1:21" x14ac:dyDescent="0.25">
      <c r="A3" s="4">
        <f t="shared" si="0"/>
        <v>0</v>
      </c>
      <c r="B3" s="4">
        <f t="shared" si="1"/>
        <v>333.33333333333337</v>
      </c>
      <c r="C3" s="4">
        <f t="shared" ref="C3:C15" si="9">B3*1.2</f>
        <v>400.00000000000006</v>
      </c>
      <c r="D3" s="4">
        <f t="shared" si="2"/>
        <v>480.00000000000006</v>
      </c>
      <c r="E3" s="15">
        <f t="shared" si="3"/>
        <v>3600000</v>
      </c>
      <c r="F3" s="10">
        <f t="shared" si="4"/>
        <v>10800</v>
      </c>
      <c r="G3" s="10">
        <f t="shared" si="5"/>
        <v>9000</v>
      </c>
      <c r="H3" s="10">
        <f t="shared" si="6"/>
        <v>7500</v>
      </c>
      <c r="I3" s="4" t="e">
        <f>#REF!</f>
        <v>#REF!</v>
      </c>
      <c r="J3" s="4" t="str">
        <f t="shared" si="7"/>
        <v>sanghamitra</v>
      </c>
      <c r="O3">
        <v>0</v>
      </c>
      <c r="P3">
        <v>400</v>
      </c>
      <c r="Q3">
        <f t="shared" si="8"/>
        <v>333.33333333333337</v>
      </c>
      <c r="R3" s="2">
        <v>3600000</v>
      </c>
      <c r="S3" s="8" t="s">
        <v>23</v>
      </c>
      <c r="T3" s="8"/>
    </row>
    <row r="4" spans="1:21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5">
        <f t="shared" si="3"/>
        <v>3200000</v>
      </c>
      <c r="F4" s="10">
        <f t="shared" si="4"/>
        <v>14222</v>
      </c>
      <c r="G4" s="10">
        <f t="shared" si="5"/>
        <v>11852</v>
      </c>
      <c r="H4" s="10">
        <f t="shared" si="6"/>
        <v>9877</v>
      </c>
      <c r="I4" s="4" t="e">
        <f>#REF!</f>
        <v>#REF!</v>
      </c>
      <c r="J4" s="4" t="str">
        <f t="shared" si="7"/>
        <v xml:space="preserve">sold out </v>
      </c>
      <c r="O4">
        <v>0</v>
      </c>
      <c r="P4">
        <f t="shared" ref="P2:P12" si="10">O4/1.2</f>
        <v>0</v>
      </c>
      <c r="Q4">
        <v>225</v>
      </c>
      <c r="R4" s="2">
        <v>3200000</v>
      </c>
      <c r="S4" s="8" t="s">
        <v>24</v>
      </c>
      <c r="T4" s="8"/>
    </row>
    <row r="5" spans="1:21" x14ac:dyDescent="0.25">
      <c r="A5" s="4">
        <f t="shared" si="0"/>
        <v>0</v>
      </c>
      <c r="B5" s="4">
        <f t="shared" si="1"/>
        <v>233.33333333333334</v>
      </c>
      <c r="C5" s="4">
        <f t="shared" si="9"/>
        <v>280</v>
      </c>
      <c r="D5" s="4">
        <f t="shared" si="2"/>
        <v>336</v>
      </c>
      <c r="E5" s="15">
        <f t="shared" si="3"/>
        <v>4100000</v>
      </c>
      <c r="F5" s="10">
        <f t="shared" si="4"/>
        <v>17571</v>
      </c>
      <c r="G5" s="10">
        <f t="shared" si="5"/>
        <v>14643</v>
      </c>
      <c r="H5" s="10">
        <f t="shared" si="6"/>
        <v>12202</v>
      </c>
      <c r="I5" s="4" t="e">
        <f>#REF!</f>
        <v>#REF!</v>
      </c>
      <c r="J5" s="4" t="str">
        <f t="shared" si="7"/>
        <v xml:space="preserve">sold out </v>
      </c>
      <c r="O5">
        <v>0</v>
      </c>
      <c r="P5">
        <v>280</v>
      </c>
      <c r="Q5">
        <f t="shared" si="8"/>
        <v>233.33333333333334</v>
      </c>
      <c r="R5" s="2">
        <v>4100000</v>
      </c>
      <c r="S5" s="8" t="s">
        <v>24</v>
      </c>
      <c r="T5" s="8"/>
    </row>
    <row r="6" spans="1:21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5">
        <f t="shared" si="3"/>
        <v>3500000</v>
      </c>
      <c r="F6" s="14">
        <f t="shared" si="4"/>
        <v>15556</v>
      </c>
      <c r="G6" s="10">
        <f t="shared" si="5"/>
        <v>12963</v>
      </c>
      <c r="H6" s="10">
        <f t="shared" si="6"/>
        <v>10802</v>
      </c>
      <c r="I6" s="4" t="e">
        <f>#REF!</f>
        <v>#REF!</v>
      </c>
      <c r="J6" s="4" t="str">
        <f t="shared" si="7"/>
        <v>mulund west</v>
      </c>
      <c r="O6">
        <v>0</v>
      </c>
      <c r="P6">
        <f t="shared" si="10"/>
        <v>0</v>
      </c>
      <c r="Q6">
        <v>225</v>
      </c>
      <c r="R6" s="2">
        <v>3500000</v>
      </c>
      <c r="S6" s="8" t="s">
        <v>22</v>
      </c>
      <c r="T6" s="8"/>
    </row>
    <row r="7" spans="1:21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5">
        <f t="shared" si="3"/>
        <v>3800000</v>
      </c>
      <c r="F7" s="14">
        <f t="shared" si="4"/>
        <v>16889</v>
      </c>
      <c r="G7" s="10">
        <f t="shared" si="5"/>
        <v>14074</v>
      </c>
      <c r="H7" s="10">
        <f t="shared" si="6"/>
        <v>11728</v>
      </c>
      <c r="I7" s="4" t="e">
        <f>#REF!</f>
        <v>#REF!</v>
      </c>
      <c r="J7" s="4" t="str">
        <f t="shared" si="7"/>
        <v>mulund west</v>
      </c>
      <c r="O7">
        <v>0</v>
      </c>
      <c r="P7">
        <f t="shared" si="10"/>
        <v>0</v>
      </c>
      <c r="Q7">
        <v>225</v>
      </c>
      <c r="R7" s="2">
        <v>3800000</v>
      </c>
      <c r="S7" s="8" t="s">
        <v>22</v>
      </c>
      <c r="T7" s="8"/>
    </row>
    <row r="8" spans="1:21" x14ac:dyDescent="0.25">
      <c r="A8" s="4">
        <f t="shared" si="0"/>
        <v>0</v>
      </c>
      <c r="B8" s="4">
        <f t="shared" si="1"/>
        <v>225.0573</v>
      </c>
      <c r="C8" s="4">
        <f t="shared" si="9"/>
        <v>270.06876</v>
      </c>
      <c r="D8" s="4">
        <f t="shared" si="2"/>
        <v>324.08251200000001</v>
      </c>
      <c r="E8" s="15">
        <f t="shared" si="3"/>
        <v>395000</v>
      </c>
      <c r="F8" s="10">
        <f t="shared" si="4"/>
        <v>1755</v>
      </c>
      <c r="G8" s="10">
        <f t="shared" si="5"/>
        <v>1463</v>
      </c>
      <c r="H8" s="10">
        <f t="shared" si="6"/>
        <v>1219</v>
      </c>
      <c r="I8" s="4" t="e">
        <f>#REF!</f>
        <v>#REF!</v>
      </c>
      <c r="J8" s="4" t="str">
        <f t="shared" si="7"/>
        <v>15.11.22</v>
      </c>
      <c r="O8">
        <v>0</v>
      </c>
      <c r="P8">
        <f>25.09*10.764</f>
        <v>270.06876</v>
      </c>
      <c r="Q8">
        <f t="shared" si="8"/>
        <v>225.0573</v>
      </c>
      <c r="R8" s="2">
        <v>395000</v>
      </c>
      <c r="S8" s="8" t="s">
        <v>28</v>
      </c>
      <c r="T8" s="8"/>
      <c r="U8">
        <f>2985509+179500+30000</f>
        <v>3195009</v>
      </c>
    </row>
    <row r="9" spans="1:21" x14ac:dyDescent="0.25">
      <c r="A9" s="4">
        <f t="shared" si="0"/>
        <v>0</v>
      </c>
      <c r="B9" s="4">
        <f t="shared" si="1"/>
        <v>225.0573</v>
      </c>
      <c r="C9" s="4">
        <f t="shared" si="9"/>
        <v>270.06876</v>
      </c>
      <c r="D9" s="4">
        <f t="shared" si="2"/>
        <v>324.08251200000001</v>
      </c>
      <c r="E9" s="15">
        <f t="shared" si="3"/>
        <v>3216000</v>
      </c>
      <c r="F9" s="14">
        <f t="shared" si="4"/>
        <v>14290</v>
      </c>
      <c r="G9" s="10">
        <f t="shared" si="5"/>
        <v>11908</v>
      </c>
      <c r="H9" s="10">
        <f t="shared" si="6"/>
        <v>9923</v>
      </c>
      <c r="I9" s="4" t="e">
        <f>#REF!</f>
        <v>#REF!</v>
      </c>
      <c r="J9" s="4" t="str">
        <f t="shared" si="7"/>
        <v>01.06.23</v>
      </c>
      <c r="O9">
        <v>0</v>
      </c>
      <c r="P9">
        <f>25.09*10.764</f>
        <v>270.06876</v>
      </c>
      <c r="Q9">
        <f t="shared" si="8"/>
        <v>225.0573</v>
      </c>
      <c r="R9" s="2">
        <f>3000000+186000+30000</f>
        <v>3216000</v>
      </c>
      <c r="S9" s="8" t="s">
        <v>29</v>
      </c>
      <c r="T9" s="8"/>
      <c r="U9">
        <v>3096171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4" t="e">
        <f t="shared" si="4"/>
        <v>#DIV/0!</v>
      </c>
      <c r="G11" s="14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225</v>
      </c>
    </row>
    <row r="20" spans="7:24" x14ac:dyDescent="0.25">
      <c r="G20" t="s">
        <v>19</v>
      </c>
      <c r="H20">
        <v>14300</v>
      </c>
    </row>
    <row r="21" spans="7:24" x14ac:dyDescent="0.25">
      <c r="G21" t="s">
        <v>21</v>
      </c>
      <c r="H21">
        <f>H20*H19</f>
        <v>3217500</v>
      </c>
      <c r="P21" t="s">
        <v>26</v>
      </c>
    </row>
    <row r="22" spans="7:24" x14ac:dyDescent="0.25">
      <c r="G22" s="6"/>
      <c r="H22" s="6"/>
      <c r="P22">
        <v>12.12</v>
      </c>
      <c r="Q22">
        <v>9.6</v>
      </c>
      <c r="R22">
        <f>Q22*P22</f>
        <v>116.35199999999999</v>
      </c>
    </row>
    <row r="23" spans="7:24" x14ac:dyDescent="0.25">
      <c r="P23">
        <v>3.8</v>
      </c>
      <c r="Q23">
        <v>2.76</v>
      </c>
      <c r="R23">
        <f t="shared" ref="R23:R26" si="21">Q23*P23</f>
        <v>10.488</v>
      </c>
    </row>
    <row r="24" spans="7:24" x14ac:dyDescent="0.25">
      <c r="P24" s="11">
        <v>4.0199999999999996</v>
      </c>
      <c r="Q24" s="11">
        <v>4.05</v>
      </c>
      <c r="R24">
        <f t="shared" si="21"/>
        <v>16.280999999999999</v>
      </c>
      <c r="T24" s="11"/>
      <c r="U24" s="11"/>
      <c r="V24" s="11"/>
      <c r="W24" s="11"/>
      <c r="X24" s="11"/>
    </row>
    <row r="25" spans="7:24" x14ac:dyDescent="0.25">
      <c r="G25" t="s">
        <v>15</v>
      </c>
      <c r="P25" s="11">
        <v>7.72</v>
      </c>
      <c r="Q25" s="13">
        <v>9.68</v>
      </c>
      <c r="R25">
        <f t="shared" si="21"/>
        <v>74.729599999999991</v>
      </c>
      <c r="T25" s="13"/>
      <c r="U25" s="13"/>
      <c r="V25" s="11"/>
      <c r="W25" s="11"/>
      <c r="X25" s="11"/>
    </row>
    <row r="26" spans="7:24" x14ac:dyDescent="0.25">
      <c r="G26" t="s">
        <v>20</v>
      </c>
      <c r="P26" s="11">
        <v>1.97</v>
      </c>
      <c r="Q26" s="11">
        <v>4.47</v>
      </c>
      <c r="R26">
        <f t="shared" si="21"/>
        <v>8.8058999999999994</v>
      </c>
      <c r="T26" s="11"/>
      <c r="U26" s="11"/>
      <c r="V26" s="11"/>
      <c r="W26" s="11"/>
      <c r="X26" s="11"/>
    </row>
    <row r="27" spans="7:24" x14ac:dyDescent="0.25">
      <c r="P27" s="11"/>
      <c r="Q27" s="11"/>
      <c r="R27" s="12">
        <f>SUM(R22:R26)</f>
        <v>226.65649999999999</v>
      </c>
      <c r="T27" s="11"/>
      <c r="U27" s="11"/>
      <c r="V27" s="11"/>
      <c r="W27" s="11"/>
      <c r="X27" s="11"/>
    </row>
    <row r="28" spans="7:24" x14ac:dyDescent="0.25">
      <c r="G28" t="s">
        <v>25</v>
      </c>
      <c r="I28" t="s">
        <v>16</v>
      </c>
      <c r="J28">
        <v>2600000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 t="s">
        <v>17</v>
      </c>
      <c r="J29">
        <v>187500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 t="s">
        <v>18</v>
      </c>
      <c r="J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 t="s">
        <v>27</v>
      </c>
      <c r="J31">
        <f>J30+J29+J28</f>
        <v>2817500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2023-11-30T05:03:23Z</dcterms:modified>
</cp:coreProperties>
</file>