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Celogen Pharma\"/>
    </mc:Choice>
  </mc:AlternateContent>
  <xr:revisionPtr revIDLastSave="0" documentId="13_ncr:1_{AE6D50D5-E358-4A7E-989A-A7F18AF58F1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11" i="4" l="1"/>
  <c r="R10" i="4"/>
  <c r="H20" i="4"/>
  <c r="I20" i="4"/>
  <c r="P21" i="4"/>
  <c r="G28" i="4"/>
  <c r="H28" i="4"/>
  <c r="Q12" i="4" l="1"/>
  <c r="P12" i="4"/>
  <c r="P11" i="4"/>
  <c r="P10" i="4"/>
  <c r="Q9" i="4"/>
  <c r="Q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<sst xmlns="http://schemas.openxmlformats.org/spreadsheetml/2006/main" count="44" uniqueCount="33">
  <si>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</si>
  <si>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</si>
  <si>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</si>
  <si>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</si>
  <si>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</si>
  <si>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</si>
  <si>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</si>
  <si>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</si>
  <si>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</si>
  <si>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</si>
  <si>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</si>
  <si>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</si>
  <si>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</si>
  <si>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O. No. B605-606, 6th floor, B Wing, Technocity, TTC area, mahape</t>
  </si>
  <si>
    <t>ca</t>
  </si>
  <si>
    <t>B-606</t>
  </si>
  <si>
    <t>agreement  - 2018</t>
  </si>
  <si>
    <t>av</t>
  </si>
  <si>
    <t>sd</t>
  </si>
  <si>
    <t>rd</t>
  </si>
  <si>
    <t>bv</t>
  </si>
  <si>
    <t>rate on ca</t>
  </si>
  <si>
    <t>8000 to 10000 on ca</t>
  </si>
  <si>
    <t>mca</t>
  </si>
  <si>
    <t>fmv</t>
  </si>
  <si>
    <t>ttc</t>
  </si>
  <si>
    <t>technocity</t>
  </si>
  <si>
    <t>BCC / OC -= 2008 - pg no. 7</t>
  </si>
  <si>
    <t>14.08.23</t>
  </si>
  <si>
    <t>19.08.23</t>
  </si>
  <si>
    <t>B-106</t>
  </si>
  <si>
    <t>bua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</si>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</sst>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638175</xdr:colOff>
      <xdr:row>16</xdr:row>
      <xdr:rowOff>96879</xdr:rowOff>
    </xdr:from>
    <xdr:to>
      <xdr:col>28</xdr:col>
      <xdr:colOff>115512</xdr:colOff>
      <xdr:row>46</xdr:row>
      <xdr:rowOff>124774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A8C0DF-B007-4913-BFA3-8B7CCCD67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05925" y="3716379"/>
          <a:ext cx="7335462" cy="57428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5A22BB-210A-47D7-9305-3455A7149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076450-57BF-4D90-B402-C7CDFD20B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325852</xdr:colOff>
      <xdr:row>49</xdr:row>
      <xdr:rowOff>86976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F728F6-D319-4A34-9A33-1E73407ED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346652" cy="8964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468747</xdr:colOff>
      <xdr:row>52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30B1D6-ACC0-44ED-8AFC-476C1F8B7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489547" cy="8907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306799</xdr:colOff>
      <xdr:row>41</xdr:row>
      <xdr:rowOff>115380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703AE4-3E36-466D-94D7-A2F8CDB8E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327599" cy="77353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173431</xdr:colOff>
      <xdr:row>45</xdr:row>
      <xdr:rowOff>134492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1F1A70-6802-4562-8016-465FE75A4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94231" cy="81831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22</xdr:col>
      <xdr:colOff>497241</xdr:colOff>
      <xdr:row>50</xdr:row>
      <xdr:rowOff>163091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1F956B-55EC-4805-823F-003D2927E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3908441" cy="8354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29</xdr:col>
      <xdr:colOff>449694</xdr:colOff>
      <xdr:row>39</xdr:row>
      <xdr:rowOff>124879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BF3675-D401-4C66-9CF8-C9AC9E1AF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470494" cy="75543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402233</xdr:colOff>
      <xdr:row>47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2FB663-44DE-4975-89AB-8838D6A1E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642233" cy="88118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373739</xdr:colOff>
      <xdr:row>47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2121F7-AA69-40D2-937D-902E37F71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23339" cy="8792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0" sqref="H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855468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1702.34</v>
      </c>
      <c r="C2" s="4">
        <f>B2*1.2</f>
        <v>2042.8079999999998</v>
      </c>
      <c r="D2" s="4">
        <f t="shared" ref="D2:D13" si="2">C2*1.2</f>
        <v>2451.3695999999995</v>
      </c>
      <c r="E2" s="5">
        <f t="shared" ref="E2:E13" si="3">R2</f>
        <v>33300000</v>
      </c>
      <c r="F2" s="10">
        <f t="shared" ref="F2:F13" si="4">ROUND((E2/B2),0)</f>
        <v>19561</v>
      </c>
      <c r="G2" s="10">
        <f t="shared" ref="G2:G13" si="5">ROUND((E2/C2),0)</f>
        <v>16301</v>
      </c>
      <c r="H2" s="10">
        <f t="shared" ref="H2:H13" si="6">ROUND((E2/D2),0)</f>
        <v>13584</v>
      </c>
      <c r="I2" s="4" t="e">
        <f>#REF!</f>
        <v>#REF!</v>
      </c>
      <c r="J2" s="4" t="str">
        <f t="shared" ref="J2:J13" si="7">S2</f>
        <v>ttc</v>
      </c>
      <c r="O2">
        <v>0</v>
      </c>
      <c r="P2">
        <f t="shared" ref="P2:P12" si="8">O2/1.2</f>
        <v>0</v>
      </c>
      <c r="Q2">
        <v>1702.34</v>
      </c>
      <c r="R2" s="2">
        <v>33300000</v>
      </c>
      <c r="S2" s="8" t="s">
        <v>25</v>
      </c>
      <c r="T2" s="8"/>
    </row>
    <row r="3" spans="1:20" x14ac:dyDescent="0.25">
      <c r="A3" s="4">
        <f t="shared" si="0"/>
        <v>0</v>
      </c>
      <c r="B3" s="4">
        <f t="shared" si="1"/>
        <v>455</v>
      </c>
      <c r="C3" s="4">
        <f t="shared" ref="C3:C15" si="9">B3*1.2</f>
        <v>546</v>
      </c>
      <c r="D3" s="4">
        <f t="shared" si="2"/>
        <v>655.19999999999993</v>
      </c>
      <c r="E3" s="5">
        <f t="shared" si="3"/>
        <v>7394000</v>
      </c>
      <c r="F3" s="10">
        <f t="shared" si="4"/>
        <v>16251</v>
      </c>
      <c r="G3" s="10">
        <f t="shared" si="5"/>
        <v>13542</v>
      </c>
      <c r="H3" s="10">
        <f t="shared" si="6"/>
        <v>11285</v>
      </c>
      <c r="I3" s="4" t="e">
        <f>#REF!</f>
        <v>#REF!</v>
      </c>
      <c r="J3" s="4" t="str">
        <f t="shared" si="7"/>
        <v>ttc</v>
      </c>
      <c r="O3">
        <v>0</v>
      </c>
      <c r="P3">
        <f t="shared" si="8"/>
        <v>0</v>
      </c>
      <c r="Q3">
        <v>455</v>
      </c>
      <c r="R3" s="2">
        <v>7394000</v>
      </c>
      <c r="S3" s="8" t="s">
        <v>25</v>
      </c>
      <c r="T3" s="8"/>
    </row>
    <row r="4" spans="1:20" x14ac:dyDescent="0.25">
      <c r="A4" s="4">
        <f t="shared" si="0"/>
        <v>0</v>
      </c>
      <c r="B4" s="4">
        <f t="shared" si="1"/>
        <v>1500</v>
      </c>
      <c r="C4" s="4">
        <f t="shared" si="9"/>
        <v>1800</v>
      </c>
      <c r="D4" s="4">
        <f t="shared" si="2"/>
        <v>2160</v>
      </c>
      <c r="E4" s="16">
        <f t="shared" si="3"/>
        <v>25000000</v>
      </c>
      <c r="F4" s="10">
        <f t="shared" si="4"/>
        <v>16667</v>
      </c>
      <c r="G4" s="10">
        <f t="shared" si="5"/>
        <v>13889</v>
      </c>
      <c r="H4" s="10">
        <f t="shared" si="6"/>
        <v>11574</v>
      </c>
      <c r="I4" s="4" t="e">
        <f>#REF!</f>
        <v>#REF!</v>
      </c>
      <c r="J4" s="4" t="str">
        <f t="shared" si="7"/>
        <v>ttc</v>
      </c>
      <c r="O4">
        <v>0</v>
      </c>
      <c r="P4">
        <f t="shared" si="8"/>
        <v>0</v>
      </c>
      <c r="Q4">
        <v>1500</v>
      </c>
      <c r="R4" s="2">
        <v>25000000</v>
      </c>
      <c r="S4" s="8" t="s">
        <v>25</v>
      </c>
      <c r="T4" s="8"/>
    </row>
    <row r="5" spans="1:20" x14ac:dyDescent="0.25">
      <c r="A5" s="4">
        <f t="shared" si="0"/>
        <v>0</v>
      </c>
      <c r="B5" s="4">
        <f t="shared" si="1"/>
        <v>1297</v>
      </c>
      <c r="C5" s="4">
        <f t="shared" si="9"/>
        <v>1556.3999999999999</v>
      </c>
      <c r="D5" s="4">
        <f t="shared" si="2"/>
        <v>1867.6799999999998</v>
      </c>
      <c r="E5" s="16">
        <f t="shared" si="3"/>
        <v>20800000</v>
      </c>
      <c r="F5" s="10">
        <f t="shared" si="4"/>
        <v>16037</v>
      </c>
      <c r="G5" s="10">
        <f t="shared" si="5"/>
        <v>13364</v>
      </c>
      <c r="H5" s="10">
        <f t="shared" si="6"/>
        <v>11137</v>
      </c>
      <c r="I5" s="4" t="e">
        <f>#REF!</f>
        <v>#REF!</v>
      </c>
      <c r="J5" s="4" t="str">
        <f t="shared" si="7"/>
        <v>ttc</v>
      </c>
      <c r="O5">
        <v>0</v>
      </c>
      <c r="P5">
        <f t="shared" si="8"/>
        <v>0</v>
      </c>
      <c r="Q5">
        <v>1297</v>
      </c>
      <c r="R5" s="2">
        <v>20800000</v>
      </c>
      <c r="S5" s="8" t="s">
        <v>25</v>
      </c>
      <c r="T5" s="8"/>
    </row>
    <row r="6" spans="1:20" x14ac:dyDescent="0.25">
      <c r="A6" s="4">
        <f t="shared" si="0"/>
        <v>0</v>
      </c>
      <c r="B6" s="4">
        <f t="shared" si="1"/>
        <v>1000</v>
      </c>
      <c r="C6" s="4">
        <f t="shared" si="9"/>
        <v>1200</v>
      </c>
      <c r="D6" s="4">
        <f t="shared" si="2"/>
        <v>1440</v>
      </c>
      <c r="E6" s="16">
        <f t="shared" si="3"/>
        <v>8500000</v>
      </c>
      <c r="F6" s="10">
        <f t="shared" si="4"/>
        <v>8500</v>
      </c>
      <c r="G6" s="10">
        <f t="shared" si="5"/>
        <v>7083</v>
      </c>
      <c r="H6" s="10">
        <f t="shared" si="6"/>
        <v>5903</v>
      </c>
      <c r="I6" s="4" t="e">
        <f>#REF!</f>
        <v>#REF!</v>
      </c>
      <c r="J6" s="4" t="str">
        <f t="shared" si="7"/>
        <v>ttc</v>
      </c>
      <c r="O6">
        <v>0</v>
      </c>
      <c r="P6">
        <f t="shared" si="8"/>
        <v>0</v>
      </c>
      <c r="Q6">
        <v>1000</v>
      </c>
      <c r="R6" s="2">
        <v>8500000</v>
      </c>
      <c r="S6" s="8" t="s">
        <v>25</v>
      </c>
      <c r="T6" s="8"/>
    </row>
    <row r="7" spans="1:20" x14ac:dyDescent="0.25">
      <c r="A7" s="4">
        <f t="shared" si="0"/>
        <v>0</v>
      </c>
      <c r="B7" s="4">
        <f t="shared" si="1"/>
        <v>3205</v>
      </c>
      <c r="C7" s="4">
        <f t="shared" si="9"/>
        <v>3846</v>
      </c>
      <c r="D7" s="4">
        <f t="shared" si="2"/>
        <v>4615.2</v>
      </c>
      <c r="E7" s="16">
        <f t="shared" si="3"/>
        <v>50000000</v>
      </c>
      <c r="F7" s="10">
        <f t="shared" si="4"/>
        <v>15601</v>
      </c>
      <c r="G7" s="10">
        <f t="shared" si="5"/>
        <v>13001</v>
      </c>
      <c r="H7" s="10">
        <f t="shared" si="6"/>
        <v>10834</v>
      </c>
      <c r="I7" s="4" t="e">
        <f>#REF!</f>
        <v>#REF!</v>
      </c>
      <c r="J7" s="4" t="str">
        <f t="shared" si="7"/>
        <v>ttc</v>
      </c>
      <c r="O7">
        <v>0</v>
      </c>
      <c r="P7">
        <f t="shared" si="8"/>
        <v>0</v>
      </c>
      <c r="Q7">
        <v>3205</v>
      </c>
      <c r="R7" s="2">
        <v>50000000</v>
      </c>
      <c r="S7" s="8" t="s">
        <v>25</v>
      </c>
      <c r="T7" s="8"/>
    </row>
    <row r="8" spans="1:20" x14ac:dyDescent="0.25">
      <c r="A8" s="4">
        <f t="shared" si="0"/>
        <v>0</v>
      </c>
      <c r="B8" s="4">
        <f t="shared" si="1"/>
        <v>1366.6666666666667</v>
      </c>
      <c r="C8" s="4">
        <f t="shared" si="9"/>
        <v>1640</v>
      </c>
      <c r="D8" s="4">
        <f t="shared" si="2"/>
        <v>1968</v>
      </c>
      <c r="E8" s="16">
        <f t="shared" si="3"/>
        <v>14100000</v>
      </c>
      <c r="F8" s="15">
        <f t="shared" si="4"/>
        <v>10317</v>
      </c>
      <c r="G8" s="10">
        <f t="shared" si="5"/>
        <v>8598</v>
      </c>
      <c r="H8" s="10">
        <f t="shared" si="6"/>
        <v>7165</v>
      </c>
      <c r="I8" s="4" t="e">
        <f>#REF!</f>
        <v>#REF!</v>
      </c>
      <c r="J8" s="4" t="str">
        <f t="shared" si="7"/>
        <v>technocity</v>
      </c>
      <c r="O8">
        <v>0</v>
      </c>
      <c r="P8">
        <v>1640</v>
      </c>
      <c r="Q8">
        <f t="shared" ref="Q8:Q12" si="10">P8/1.2</f>
        <v>1366.6666666666667</v>
      </c>
      <c r="R8" s="2">
        <v>14100000</v>
      </c>
      <c r="S8" s="8" t="s">
        <v>26</v>
      </c>
      <c r="T8" s="8"/>
    </row>
    <row r="9" spans="1:20" x14ac:dyDescent="0.25">
      <c r="A9" s="4">
        <f t="shared" si="0"/>
        <v>0</v>
      </c>
      <c r="B9" s="4">
        <f t="shared" si="1"/>
        <v>2500</v>
      </c>
      <c r="C9" s="4">
        <f t="shared" si="9"/>
        <v>3000</v>
      </c>
      <c r="D9" s="4">
        <f t="shared" si="2"/>
        <v>3600</v>
      </c>
      <c r="E9" s="16">
        <f t="shared" si="3"/>
        <v>22500000</v>
      </c>
      <c r="F9" s="15">
        <f t="shared" si="4"/>
        <v>9000</v>
      </c>
      <c r="G9" s="10">
        <f t="shared" si="5"/>
        <v>7500</v>
      </c>
      <c r="H9" s="10">
        <f t="shared" si="6"/>
        <v>6250</v>
      </c>
      <c r="I9" s="4" t="e">
        <f>#REF!</f>
        <v>#REF!</v>
      </c>
      <c r="J9" s="4" t="str">
        <f t="shared" si="7"/>
        <v>technocity</v>
      </c>
      <c r="O9">
        <v>0</v>
      </c>
      <c r="P9">
        <v>3000</v>
      </c>
      <c r="Q9">
        <f t="shared" si="10"/>
        <v>2500</v>
      </c>
      <c r="R9" s="2">
        <v>22500000</v>
      </c>
      <c r="S9" s="8" t="s">
        <v>26</v>
      </c>
      <c r="T9" s="8"/>
    </row>
    <row r="10" spans="1:20" x14ac:dyDescent="0.25">
      <c r="A10" s="4">
        <f t="shared" si="0"/>
        <v>0</v>
      </c>
      <c r="B10" s="4">
        <f t="shared" si="1"/>
        <v>910</v>
      </c>
      <c r="C10" s="4">
        <f t="shared" si="9"/>
        <v>1092</v>
      </c>
      <c r="D10" s="4">
        <f t="shared" si="2"/>
        <v>1310.3999999999999</v>
      </c>
      <c r="E10" s="16">
        <f t="shared" si="3"/>
        <v>9676600</v>
      </c>
      <c r="F10" s="15">
        <f t="shared" si="4"/>
        <v>10634</v>
      </c>
      <c r="G10" s="10">
        <f t="shared" si="5"/>
        <v>8861</v>
      </c>
      <c r="H10" s="10">
        <f t="shared" si="6"/>
        <v>7384</v>
      </c>
      <c r="I10" s="4" t="e">
        <f>#REF!</f>
        <v>#REF!</v>
      </c>
      <c r="J10" s="4" t="str">
        <f t="shared" si="7"/>
        <v>14.08.23</v>
      </c>
      <c r="O10">
        <v>0</v>
      </c>
      <c r="P10">
        <f t="shared" si="8"/>
        <v>0</v>
      </c>
      <c r="Q10">
        <v>910</v>
      </c>
      <c r="R10" s="2">
        <f>9676000+500+100</f>
        <v>9676600</v>
      </c>
      <c r="S10" s="8" t="s">
        <v>28</v>
      </c>
      <c r="T10" s="8">
        <v>4</v>
      </c>
    </row>
    <row r="11" spans="1:20" x14ac:dyDescent="0.25">
      <c r="A11" s="4">
        <f t="shared" si="0"/>
        <v>0</v>
      </c>
      <c r="B11" s="4">
        <f t="shared" si="1"/>
        <v>1680</v>
      </c>
      <c r="C11" s="4">
        <f t="shared" si="9"/>
        <v>2016</v>
      </c>
      <c r="D11" s="4">
        <f t="shared" si="2"/>
        <v>2419.1999999999998</v>
      </c>
      <c r="E11" s="16">
        <f t="shared" si="3"/>
        <v>18113200</v>
      </c>
      <c r="F11" s="15" t="s">
        <v>32</v>
      </c>
      <c r="G11" s="10">
        <f t="shared" si="5"/>
        <v>8985</v>
      </c>
      <c r="H11" s="10">
        <f t="shared" si="6"/>
        <v>7487</v>
      </c>
      <c r="I11" s="4" t="e">
        <f>#REF!</f>
        <v>#REF!</v>
      </c>
      <c r="J11" s="4" t="str">
        <f t="shared" si="7"/>
        <v>19.08.23</v>
      </c>
      <c r="O11">
        <v>0</v>
      </c>
      <c r="P11">
        <f t="shared" si="8"/>
        <v>0</v>
      </c>
      <c r="Q11">
        <v>1680</v>
      </c>
      <c r="R11" s="2">
        <f>18113000+100+100</f>
        <v>18113200</v>
      </c>
      <c r="S11" s="8" t="s">
        <v>29</v>
      </c>
      <c r="T11" s="8">
        <v>4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G16" t="s">
        <v>13</v>
      </c>
    </row>
    <row r="17" spans="6:24" x14ac:dyDescent="0.25">
      <c r="H17" t="s">
        <v>30</v>
      </c>
      <c r="I17" t="s">
        <v>15</v>
      </c>
      <c r="J17" t="s">
        <v>31</v>
      </c>
    </row>
    <row r="18" spans="6:24" x14ac:dyDescent="0.25">
      <c r="G18" t="s">
        <v>14</v>
      </c>
      <c r="H18">
        <v>1044</v>
      </c>
      <c r="I18">
        <v>1044</v>
      </c>
      <c r="J18">
        <v>1427</v>
      </c>
      <c r="O18" t="s">
        <v>23</v>
      </c>
    </row>
    <row r="19" spans="6:24" x14ac:dyDescent="0.25">
      <c r="G19" t="s">
        <v>21</v>
      </c>
      <c r="H19">
        <v>12000</v>
      </c>
      <c r="I19">
        <v>11000</v>
      </c>
      <c r="J19">
        <v>1427</v>
      </c>
      <c r="O19">
        <v>605</v>
      </c>
      <c r="P19">
        <v>1091</v>
      </c>
    </row>
    <row r="20" spans="6:24" x14ac:dyDescent="0.25">
      <c r="G20" t="s">
        <v>24</v>
      </c>
      <c r="H20">
        <f>H19*H18</f>
        <v>12528000</v>
      </c>
      <c r="I20">
        <f>I19*I18</f>
        <v>11484000</v>
      </c>
      <c r="O20">
        <v>606</v>
      </c>
      <c r="P20">
        <v>1091</v>
      </c>
    </row>
    <row r="21" spans="6:24" x14ac:dyDescent="0.25">
      <c r="P21">
        <f>P20+P19</f>
        <v>2182</v>
      </c>
    </row>
    <row r="22" spans="6:24" x14ac:dyDescent="0.25">
      <c r="G22" s="6"/>
      <c r="H22" s="6"/>
    </row>
    <row r="23" spans="6:24" x14ac:dyDescent="0.25">
      <c r="G23" t="s">
        <v>16</v>
      </c>
      <c r="J23" t="s">
        <v>22</v>
      </c>
    </row>
    <row r="24" spans="6:24" x14ac:dyDescent="0.25">
      <c r="G24" t="s">
        <v>30</v>
      </c>
      <c r="H24" t="s">
        <v>15</v>
      </c>
      <c r="J24" t="s">
        <v>27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F25" s="7" t="s">
        <v>17</v>
      </c>
      <c r="G25">
        <v>8400000</v>
      </c>
      <c r="H25">
        <v>11000000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F26" s="7" t="s">
        <v>18</v>
      </c>
      <c r="G26">
        <v>504000</v>
      </c>
      <c r="H26">
        <v>100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F27" s="7" t="s">
        <v>19</v>
      </c>
      <c r="G27">
        <v>30000</v>
      </c>
      <c r="H27">
        <v>30000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F28" s="7" t="s">
        <v>20</v>
      </c>
      <c r="G28">
        <f>G27+G26+G25</f>
        <v>8934000</v>
      </c>
      <c r="H28">
        <f>H27+H26+H25</f>
        <v>11030100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2023-12-06T11:49:21Z</dcterms:modified>
</cp:coreProperties>
</file>