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Girish Wadje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" sheetId="38" r:id="rId9"/>
    <sheet name="Sheet8" sheetId="41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8" l="1"/>
  <c r="E31" i="23"/>
  <c r="C18" i="25"/>
  <c r="D30" i="23"/>
  <c r="D29" i="23"/>
  <c r="D31" i="23" s="1"/>
  <c r="G32" i="38"/>
  <c r="G31" i="38"/>
  <c r="G30" i="38"/>
  <c r="I25" i="38"/>
  <c r="H18" i="38"/>
  <c r="H19" i="38" s="1"/>
  <c r="H21" i="38"/>
  <c r="H22" i="38"/>
  <c r="H23" i="38"/>
  <c r="H20" i="38"/>
  <c r="H24" i="38" s="1"/>
  <c r="H9" i="38"/>
  <c r="H10" i="38"/>
  <c r="H11" i="38"/>
  <c r="H12" i="38"/>
  <c r="H13" i="38"/>
  <c r="H14" i="38"/>
  <c r="H15" i="38"/>
  <c r="H16" i="38"/>
  <c r="H17" i="38"/>
  <c r="H8" i="38"/>
  <c r="G27" i="38"/>
  <c r="H25" i="38" l="1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P5" i="4"/>
  <c r="B5" i="4" s="1"/>
  <c r="J5" i="4"/>
  <c r="I5" i="4"/>
  <c r="E5" i="4"/>
  <c r="A5" i="4"/>
  <c r="P4" i="4"/>
  <c r="Q4" i="4" s="1"/>
  <c r="B4" i="4" s="1"/>
  <c r="J4" i="4"/>
  <c r="I4" i="4"/>
  <c r="E4" i="4"/>
  <c r="A4" i="4"/>
  <c r="P3" i="4"/>
  <c r="B3" i="4" s="1"/>
  <c r="J3" i="4"/>
  <c r="I3" i="4"/>
  <c r="E3" i="4"/>
  <c r="A3" i="4"/>
  <c r="Q2" i="4"/>
  <c r="B2" i="4" s="1"/>
  <c r="J2" i="4"/>
  <c r="I2" i="4"/>
  <c r="E2" i="4"/>
  <c r="A2" i="4"/>
  <c r="C3" i="4" l="1"/>
  <c r="D3" i="4" s="1"/>
  <c r="H3" i="4" s="1"/>
  <c r="F3" i="4"/>
  <c r="C7" i="4"/>
  <c r="D7" i="4" s="1"/>
  <c r="F7" i="4"/>
  <c r="C2" i="4"/>
  <c r="D2" i="4" s="1"/>
  <c r="F2" i="4"/>
  <c r="C6" i="4"/>
  <c r="D6" i="4" s="1"/>
  <c r="F6" i="4"/>
  <c r="C10" i="4"/>
  <c r="D10" i="4" s="1"/>
  <c r="F10" i="4"/>
  <c r="C5" i="4"/>
  <c r="D5" i="4" s="1"/>
  <c r="F5" i="4"/>
  <c r="C9" i="4"/>
  <c r="D9" i="4" s="1"/>
  <c r="H9" i="4" s="1"/>
  <c r="F9" i="4"/>
  <c r="C4" i="4"/>
  <c r="D4" i="4" s="1"/>
  <c r="F4" i="4"/>
  <c r="C8" i="4"/>
  <c r="D8" i="4" s="1"/>
  <c r="H8" i="4" s="1"/>
  <c r="F8" i="4"/>
  <c r="G6" i="4"/>
  <c r="G10" i="4"/>
  <c r="G4" i="4"/>
  <c r="G8" i="4"/>
  <c r="G7" i="4"/>
  <c r="H2" i="4"/>
  <c r="H4" i="4"/>
  <c r="H5" i="4"/>
  <c r="H6" i="4"/>
  <c r="H7" i="4"/>
  <c r="H10" i="4"/>
  <c r="G5" i="4" l="1"/>
  <c r="G3" i="4"/>
  <c r="G9" i="4"/>
  <c r="G2" i="4"/>
  <c r="P13" i="4"/>
  <c r="Q13" i="4" s="1"/>
  <c r="B13" i="4" s="1"/>
  <c r="C13" i="4" s="1"/>
  <c r="J13" i="4"/>
  <c r="I13" i="4"/>
  <c r="E13" i="4"/>
  <c r="A13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Q15" i="4"/>
  <c r="B15" i="4" s="1"/>
  <c r="C15" i="4" s="1"/>
  <c r="P15" i="4"/>
  <c r="J15" i="4"/>
  <c r="I15" i="4"/>
  <c r="E15" i="4"/>
  <c r="F15" i="4" s="1"/>
  <c r="A15" i="4"/>
  <c r="P14" i="4"/>
  <c r="Q14" i="4" s="1"/>
  <c r="B14" i="4" s="1"/>
  <c r="J14" i="4"/>
  <c r="I14" i="4"/>
  <c r="E14" i="4"/>
  <c r="A14" i="4"/>
  <c r="F12" i="4" l="1"/>
  <c r="F11" i="4"/>
  <c r="F13" i="4"/>
  <c r="D11" i="4"/>
  <c r="H11" i="4" s="1"/>
  <c r="G11" i="4"/>
  <c r="G13" i="4"/>
  <c r="D13" i="4"/>
  <c r="H13" i="4" s="1"/>
  <c r="G12" i="4"/>
  <c r="D12" i="4"/>
  <c r="H12" i="4" s="1"/>
  <c r="F14" i="4"/>
  <c r="C14" i="4"/>
  <c r="G15" i="4"/>
  <c r="D15" i="4"/>
  <c r="H15" i="4" s="1"/>
  <c r="N8" i="24"/>
  <c r="N7" i="24"/>
  <c r="N6" i="24"/>
  <c r="N5" i="24"/>
  <c r="G14" i="4" l="1"/>
  <c r="D14" i="4"/>
  <c r="H14" i="4" s="1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<sst xmlns="http://schemas.openxmlformats.org/spreadsheetml/2006/main" count="130" uniqueCount="99">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</sst>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142875</xdr:rowOff>
    </xdr:from>
    <xdr:to>
      <xdr:col>10</xdr:col>
      <xdr:colOff>371558</xdr:colOff>
      <xdr:row>19</xdr:row>
      <xdr:rowOff>29461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50" y="142875"/>
          <a:ext cx="5724608" cy="350608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57978</xdr:colOff>
      <xdr:row>5</xdr:row>
      <xdr:rowOff>91108</xdr:rowOff>
    </xdr:from>
    <xdr:to>
      <xdr:col>14</xdr:col>
      <xdr:colOff>272828</xdr:colOff>
      <xdr:row>25</xdr:row>
      <xdr:rowOff>70596</xdr:rowOff>
    </xdr:to>
    <xdr:pic>
      <xdr:nvPicPr>
        <xdr:cNvPr id="5" name="Picture 4" descr="C:\Users\COMP\Downloads\WhatsApp Image 2023-08-08 at 5.31.4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2543" y="1043608"/>
          <a:ext cx="5731068" cy="3789488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171449</xdr:colOff>
      <xdr:row>9</xdr:row>
      <xdr:rowOff>177312</xdr:rowOff>
    </xdr:from>
    <xdr:to>
      <xdr:col>12</xdr:col>
      <xdr:colOff>423785</xdr:colOff>
      <xdr:row>28</xdr:row>
      <xdr:rowOff>74167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49" y="1891812"/>
          <a:ext cx="5738736" cy="351635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366347</xdr:colOff>
      <xdr:row>3</xdr:row>
      <xdr:rowOff>36634</xdr:rowOff>
    </xdr:from>
    <xdr:to>
      <xdr:col>12</xdr:col>
      <xdr:colOff>27986</xdr:colOff>
      <xdr:row>23</xdr:row>
      <xdr:rowOff>139696</xdr:rowOff>
    </xdr:to>
    <xdr:pic>
      <xdr:nvPicPr>
        <xdr:cNvPr id="5" name="Picture 4" descr="C:\Users\COMP\Downloads\WhatsApp Image 2023-08-08 at 5.31.09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2616" y="608134"/>
          <a:ext cx="5742985" cy="391306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39435</v>
      </c>
      <c r="F2" s="71"/>
      <c r="G2" s="117" t="s">
        <v>77</v>
      </c>
      <c r="H2" s="118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37400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37400</v>
      </c>
      <c r="D5" s="56" t="s">
        <v>61</v>
      </c>
      <c r="E5" s="57">
        <f>ROUND(C5/10.764,0)</f>
        <v>3475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14750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22650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22650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37400</v>
      </c>
      <c r="D10" s="56" t="s">
        <v>61</v>
      </c>
      <c r="E10" s="57">
        <f>ROUND(C10/10.764,0)</f>
        <v>3475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2021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58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1106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3843350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2212000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4" workbookViewId="0">
      <selection activeCell="E18" sqref="E1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6200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4200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4200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6200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1005</v>
      </c>
      <c r="D18" s="72"/>
      <c r="E18" s="73"/>
      <c r="F18" s="74"/>
      <c r="G18" s="74"/>
    </row>
    <row r="19" spans="1:7">
      <c r="A19" s="15"/>
      <c r="B19" s="6"/>
      <c r="C19" s="29">
        <f>C18*C16</f>
        <v>6231000</v>
      </c>
      <c r="D19" s="74" t="s">
        <v>68</v>
      </c>
      <c r="E19" s="29"/>
      <c r="F19" s="74"/>
      <c r="G19" s="74"/>
    </row>
    <row r="20" spans="1:7">
      <c r="A20" s="15"/>
      <c r="B20">
        <f>C20*80%</f>
        <v>4735560</v>
      </c>
      <c r="C20" s="30">
        <f>C19*95%</f>
        <v>5919450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4984800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2010000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12981.25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 s="71"/>
      <c r="D28" s="116"/>
      <c r="E28" s="115"/>
    </row>
    <row r="29" spans="1:7">
      <c r="C29" s="71">
        <v>49.8</v>
      </c>
      <c r="D29" s="115">
        <f>C29*10.764</f>
        <v>536.04719999999998</v>
      </c>
      <c r="E29" s="71"/>
    </row>
    <row r="30" spans="1:7">
      <c r="C30" s="71">
        <v>43.57</v>
      </c>
      <c r="D30" s="115">
        <f>C30*10.764</f>
        <v>468.98747999999995</v>
      </c>
      <c r="E30" s="71"/>
    </row>
    <row r="31" spans="1:7">
      <c r="C31" s="71"/>
      <c r="D31" s="116">
        <f>SUM(D29:D30)</f>
        <v>1005.03468</v>
      </c>
      <c r="E31" s="115">
        <f>D31*1.1</f>
        <v>1105.5381480000001</v>
      </c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="85" zoomScaleNormal="85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1094.1666666666667</v>
      </c>
      <c r="C2" s="4">
        <f t="shared" ref="C2:C10" si="2">B2*1.2</f>
        <v>1313</v>
      </c>
      <c r="D2" s="4">
        <f t="shared" ref="D2:D10" si="3">C2*1.2</f>
        <v>1575.6</v>
      </c>
      <c r="E2" s="5">
        <f t="shared" ref="E2:E10" si="4">R2</f>
        <v>5400000</v>
      </c>
      <c r="F2" s="4">
        <f t="shared" ref="F2:F10" si="5">ROUND((E2/B2),0)</f>
        <v>4935</v>
      </c>
      <c r="G2" s="4">
        <f t="shared" ref="G2:G10" si="6">ROUND((E2/C2),0)</f>
        <v>4113</v>
      </c>
      <c r="H2" s="4">
        <f t="shared" ref="H2:H10" si="7">ROUND((E2/D2),0)</f>
        <v>3427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1313</v>
      </c>
      <c r="Q2" s="71">
        <f t="shared" ref="Q2:Q10" si="10">P2/1.2</f>
        <v>1094.1666666666667</v>
      </c>
      <c r="R2" s="2">
        <v>5400000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705</v>
      </c>
      <c r="C3" s="4">
        <f t="shared" si="2"/>
        <v>846</v>
      </c>
      <c r="D3" s="4">
        <f t="shared" si="3"/>
        <v>1015.1999999999999</v>
      </c>
      <c r="E3" s="5">
        <f t="shared" si="4"/>
        <v>3800000</v>
      </c>
      <c r="F3" s="4">
        <f t="shared" si="5"/>
        <v>5390</v>
      </c>
      <c r="G3" s="4">
        <f t="shared" si="6"/>
        <v>4492</v>
      </c>
      <c r="H3" s="4">
        <f t="shared" si="7"/>
        <v>3743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705</v>
      </c>
      <c r="R3" s="2">
        <v>3800000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565.97222222222229</v>
      </c>
      <c r="C4" s="4">
        <f t="shared" si="2"/>
        <v>679.16666666666674</v>
      </c>
      <c r="D4" s="4">
        <f t="shared" si="3"/>
        <v>815.00000000000011</v>
      </c>
      <c r="E4" s="5">
        <f t="shared" si="4"/>
        <v>3200000</v>
      </c>
      <c r="F4" s="4">
        <f t="shared" si="5"/>
        <v>5654</v>
      </c>
      <c r="G4" s="4">
        <f t="shared" si="6"/>
        <v>4712</v>
      </c>
      <c r="H4" s="4">
        <f t="shared" si="7"/>
        <v>3926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815</v>
      </c>
      <c r="P4" s="71">
        <f>O4/1.2</f>
        <v>679.16666666666674</v>
      </c>
      <c r="Q4" s="71">
        <f t="shared" si="10"/>
        <v>565.97222222222229</v>
      </c>
      <c r="R4" s="2">
        <v>3200000</v>
      </c>
      <c r="S4" s="2"/>
      <c r="T4" s="2"/>
    </row>
    <row r="5" spans="1:35">
      <c r="A5" s="4">
        <f t="shared" si="0"/>
        <v>0</v>
      </c>
      <c r="B5" s="4">
        <f t="shared" si="1"/>
        <v>469</v>
      </c>
      <c r="C5" s="4">
        <f t="shared" si="2"/>
        <v>562.79999999999995</v>
      </c>
      <c r="D5" s="4">
        <f t="shared" si="3"/>
        <v>675.3599999999999</v>
      </c>
      <c r="E5" s="5">
        <f t="shared" si="4"/>
        <v>3200000</v>
      </c>
      <c r="F5" s="4">
        <f t="shared" si="5"/>
        <v>6823</v>
      </c>
      <c r="G5" s="4">
        <f t="shared" si="6"/>
        <v>5686</v>
      </c>
      <c r="H5" s="4">
        <f t="shared" si="7"/>
        <v>4738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469</v>
      </c>
      <c r="R5" s="2">
        <v>3200000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:P8" si="11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ref="A11:A13" si="12">N11</f>
        <v>0</v>
      </c>
      <c r="B11" s="4">
        <f t="shared" ref="B11:B13" si="13">Q11</f>
        <v>0</v>
      </c>
      <c r="C11" s="4">
        <f t="shared" ref="C11:C13" si="14">B11*1.2</f>
        <v>0</v>
      </c>
      <c r="D11" s="4">
        <f t="shared" ref="D11:D13" si="15">C11*1.2</f>
        <v>0</v>
      </c>
      <c r="E11" s="5">
        <f t="shared" ref="E11:E13" si="16">R11</f>
        <v>0</v>
      </c>
      <c r="F11" s="4" t="e">
        <f t="shared" ref="F11:F13" si="17">ROUND((E11/B11),0)</f>
        <v>#DIV/0!</v>
      </c>
      <c r="G11" s="4" t="e">
        <f t="shared" ref="G11:G13" si="18">ROUND((E11/C11),0)</f>
        <v>#DIV/0!</v>
      </c>
      <c r="H11" s="4" t="e">
        <f t="shared" ref="H11:H13" si="19">ROUND((E11/D11),0)</f>
        <v>#DIV/0!</v>
      </c>
      <c r="I11" s="4">
        <f t="shared" ref="I11:I13" si="20">T11</f>
        <v>0</v>
      </c>
      <c r="J11" s="4">
        <f t="shared" ref="J11:J13" si="21">U11</f>
        <v>0</v>
      </c>
      <c r="K11" s="71"/>
      <c r="L11" s="71"/>
      <c r="M11" s="71"/>
      <c r="N11" s="71"/>
      <c r="O11" s="71">
        <v>0</v>
      </c>
      <c r="P11" s="71">
        <f t="shared" ref="P11" si="22">O11/1.2</f>
        <v>0</v>
      </c>
      <c r="Q11" s="71">
        <f t="shared" ref="Q11:Q13" si="23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2:Q34"/>
  <sheetViews>
    <sheetView workbookViewId="0">
      <selection activeCell="L13" sqref="L13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6" zoomScale="115" zoomScaleNormal="115"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1" workbookViewId="0">
      <selection activeCell="H18" sqref="H1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zoomScaleNormal="100" workbookViewId="0">
      <selection activeCell="M11" sqref="M11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I32"/>
  <sheetViews>
    <sheetView topLeftCell="A14" zoomScaleNormal="100" workbookViewId="0">
      <selection activeCell="K30" sqref="K30"/>
    </sheetView>
  </sheetViews>
  <sheetFormatPr defaultRowHeight="15"/>
  <sheetData>
    <row r="4" spans="6:9">
      <c r="F4" s="71"/>
    </row>
    <row r="5" spans="6:9">
      <c r="F5" s="71"/>
      <c r="I5" s="71"/>
    </row>
    <row r="6" spans="6:9">
      <c r="F6" s="71"/>
      <c r="H6" s="71"/>
      <c r="I6" s="71"/>
    </row>
    <row r="7" spans="6:9">
      <c r="F7" s="71"/>
      <c r="H7" s="71"/>
      <c r="I7" s="71"/>
    </row>
    <row r="8" spans="6:9">
      <c r="F8" s="71">
        <v>4.25</v>
      </c>
      <c r="G8">
        <v>3</v>
      </c>
      <c r="H8" s="71">
        <f>G8*F8:F8</f>
        <v>12.75</v>
      </c>
      <c r="I8" s="71"/>
    </row>
    <row r="9" spans="6:9">
      <c r="F9" s="71">
        <v>3.5</v>
      </c>
      <c r="G9">
        <v>3.05</v>
      </c>
      <c r="H9" s="71">
        <f t="shared" ref="H9:H18" si="0">G9*F9:F9</f>
        <v>10.674999999999999</v>
      </c>
      <c r="I9" s="71"/>
    </row>
    <row r="10" spans="6:9">
      <c r="F10">
        <v>3.5</v>
      </c>
      <c r="G10">
        <v>3</v>
      </c>
      <c r="H10" s="71">
        <f t="shared" si="0"/>
        <v>10.5</v>
      </c>
    </row>
    <row r="11" spans="6:9">
      <c r="F11" s="71">
        <v>2.5</v>
      </c>
      <c r="G11">
        <v>1.2</v>
      </c>
      <c r="H11" s="71">
        <f t="shared" si="0"/>
        <v>3</v>
      </c>
      <c r="I11" s="115"/>
    </row>
    <row r="12" spans="6:9">
      <c r="F12" s="71">
        <v>1.3</v>
      </c>
      <c r="G12">
        <v>0.9</v>
      </c>
      <c r="H12" s="71">
        <f t="shared" si="0"/>
        <v>1.1700000000000002</v>
      </c>
      <c r="I12" s="71"/>
    </row>
    <row r="13" spans="6:9">
      <c r="F13" s="71">
        <v>4.3</v>
      </c>
      <c r="G13">
        <v>3</v>
      </c>
      <c r="H13" s="71">
        <f t="shared" si="0"/>
        <v>12.899999999999999</v>
      </c>
      <c r="I13" s="71"/>
    </row>
    <row r="14" spans="6:9">
      <c r="F14" s="71">
        <v>3</v>
      </c>
      <c r="G14">
        <v>2.6</v>
      </c>
      <c r="H14" s="71">
        <f t="shared" si="0"/>
        <v>7.8000000000000007</v>
      </c>
      <c r="I14" s="71"/>
    </row>
    <row r="15" spans="6:9">
      <c r="F15" s="71">
        <v>2.5</v>
      </c>
      <c r="G15">
        <v>1.2</v>
      </c>
      <c r="H15" s="71">
        <f t="shared" si="0"/>
        <v>3</v>
      </c>
      <c r="I15" s="71"/>
    </row>
    <row r="16" spans="6:9">
      <c r="F16" s="71">
        <v>2.5</v>
      </c>
      <c r="G16">
        <v>1.2</v>
      </c>
      <c r="H16" s="71">
        <f t="shared" si="0"/>
        <v>3</v>
      </c>
      <c r="I16" s="115"/>
    </row>
    <row r="17" spans="6:9">
      <c r="F17" s="71">
        <v>5.6</v>
      </c>
      <c r="G17">
        <v>0.9</v>
      </c>
      <c r="H17" s="71">
        <f t="shared" si="0"/>
        <v>5.04</v>
      </c>
    </row>
    <row r="18" spans="6:9">
      <c r="F18" s="71">
        <v>1.2</v>
      </c>
      <c r="G18">
        <v>1.2</v>
      </c>
      <c r="H18">
        <f t="shared" si="0"/>
        <v>1.44</v>
      </c>
      <c r="I18" s="115"/>
    </row>
    <row r="19" spans="6:9">
      <c r="H19">
        <f>SUM(H8:H18)</f>
        <v>71.275000000000006</v>
      </c>
      <c r="I19" s="115"/>
    </row>
    <row r="20" spans="6:9">
      <c r="F20" s="71">
        <v>3</v>
      </c>
      <c r="G20">
        <v>1.75</v>
      </c>
      <c r="H20">
        <f>G20*F20</f>
        <v>5.25</v>
      </c>
      <c r="I20" s="71"/>
    </row>
    <row r="21" spans="6:9">
      <c r="F21" s="71">
        <v>3.25</v>
      </c>
      <c r="G21">
        <v>1.5</v>
      </c>
      <c r="H21" s="71">
        <f t="shared" ref="H21:H23" si="1">G21*F21</f>
        <v>4.875</v>
      </c>
      <c r="I21" s="115"/>
    </row>
    <row r="22" spans="6:9">
      <c r="F22">
        <v>4.3</v>
      </c>
      <c r="G22">
        <v>1.5</v>
      </c>
      <c r="H22" s="71">
        <f t="shared" si="1"/>
        <v>6.4499999999999993</v>
      </c>
    </row>
    <row r="23" spans="6:9">
      <c r="F23">
        <v>4.3</v>
      </c>
      <c r="G23">
        <v>1.5</v>
      </c>
      <c r="H23" s="71">
        <f t="shared" si="1"/>
        <v>6.4499999999999993</v>
      </c>
      <c r="I23" s="115"/>
    </row>
    <row r="24" spans="6:9">
      <c r="H24">
        <f>SUM(H20:H23)</f>
        <v>23.024999999999999</v>
      </c>
    </row>
    <row r="25" spans="6:9">
      <c r="H25">
        <f>H19+H24</f>
        <v>94.300000000000011</v>
      </c>
      <c r="I25">
        <f>H25*10.764</f>
        <v>1015.0452</v>
      </c>
    </row>
    <row r="27" spans="6:9">
      <c r="F27">
        <v>93.37</v>
      </c>
      <c r="G27">
        <f>F27*10.764</f>
        <v>1005.03468</v>
      </c>
    </row>
    <row r="30" spans="6:9">
      <c r="F30">
        <v>49.8</v>
      </c>
      <c r="G30" s="115">
        <f>F30*10.764</f>
        <v>536.04719999999998</v>
      </c>
    </row>
    <row r="31" spans="6:9">
      <c r="F31">
        <v>43.57</v>
      </c>
      <c r="G31" s="115">
        <f>F31*10.764</f>
        <v>468.98747999999995</v>
      </c>
    </row>
    <row r="32" spans="6:9">
      <c r="G32" s="116">
        <f>SUM(G30:G31)</f>
        <v>1005.03468</v>
      </c>
      <c r="H32" s="115">
        <f>G32*1.1</f>
        <v>1105.5381480000001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14"/>
  <sheetViews>
    <sheetView topLeftCell="A15" workbookViewId="0">
      <selection activeCell="D26" sqref="D26"/>
    </sheetView>
  </sheetViews>
  <sheetFormatPr defaultRowHeight="15"/>
  <sheetData>
    <row r="3" spans="6:9">
      <c r="F3" s="71"/>
    </row>
    <row r="4" spans="6:9">
      <c r="F4" s="71"/>
      <c r="I4" s="71"/>
    </row>
    <row r="5" spans="6:9">
      <c r="F5" s="71"/>
      <c r="I5" s="71"/>
    </row>
    <row r="6" spans="6:9">
      <c r="F6" s="71"/>
      <c r="I6" s="71"/>
    </row>
    <row r="7" spans="6:9">
      <c r="F7" s="71"/>
      <c r="I7" s="71"/>
    </row>
    <row r="8" spans="6:9">
      <c r="F8" s="71"/>
      <c r="I8" s="71"/>
    </row>
    <row r="9" spans="6:9">
      <c r="F9" s="71"/>
      <c r="I9" s="71"/>
    </row>
    <row r="10" spans="6:9">
      <c r="F10" s="71"/>
      <c r="I10" s="71"/>
    </row>
    <row r="13" spans="6:9">
      <c r="F13" s="71"/>
      <c r="I13" s="71"/>
    </row>
    <row r="14" spans="6:9">
      <c r="I14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2023-11-29T12:06:05Z</dcterms:modified>
</cp:coreProperties>
</file>