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neha Rajkishore Lalchandani\"/>
    </mc:Choice>
  </mc:AlternateContent>
  <xr:revisionPtr revIDLastSave="0" documentId="13_ncr:1_{A442D5E6-F993-4106-BF55-B7B2F4A0540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6" i="4" l="1"/>
  <c r="R25" i="4"/>
  <c r="R24" i="4"/>
  <c r="R23" i="4"/>
  <c r="R22" i="4"/>
  <c r="R21" i="4"/>
  <c r="R20" i="4"/>
  <c r="R19" i="4"/>
  <c r="H21" i="4" l="1"/>
  <c r="J28" i="4"/>
  <c r="J19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Q5" i="4"/>
  <c r="Q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<sst xmlns="http://schemas.openxmlformats.org/spreadsheetml/2006/main" count="35" uniqueCount="28">
  <si>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</si>
  <si>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</si>
  <si>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</si>
  <si>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</si>
  <si>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</si>
  <si>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</si>
  <si>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</si>
  <si>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</si>
  <si>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</si>
  <si>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</si>
  <si>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</si>
  <si>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</si>
  <si>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</si>
  <si>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4, 1t floor, anjana chsl, kopri colony, kopri, thane east</t>
  </si>
  <si>
    <t>ca</t>
  </si>
  <si>
    <t>bua</t>
  </si>
  <si>
    <t>rate on ca</t>
  </si>
  <si>
    <t xml:space="preserve">agreement  - 2012 </t>
  </si>
  <si>
    <t>av</t>
  </si>
  <si>
    <t>sd</t>
  </si>
  <si>
    <t>rd</t>
  </si>
  <si>
    <t>bv</t>
  </si>
  <si>
    <t>fmv</t>
  </si>
  <si>
    <t>anjana</t>
  </si>
  <si>
    <t>part oc- 81</t>
  </si>
  <si>
    <t>kopri colony</t>
  </si>
  <si>
    <t>16000 to 19000 on 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</si>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</sst>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335464</xdr:colOff>
      <xdr:row>46</xdr:row>
      <xdr:rowOff>182160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6772D0-3069-49A1-A280-880EE5BB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965864" cy="8487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221318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E3B7B-6F52-4DE7-A4D5-B7E53DE5E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070918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516379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B1EF3C-24CC-47E6-935B-F4FF4BC97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37179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135155</xdr:colOff>
      <xdr:row>50</xdr:row>
      <xdr:rowOff>1256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ACE36D-280E-4D0D-A814-FB033FDC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36755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459476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473B4-0B8B-4D6F-86CE-382604A71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309076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192739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10D61-38BB-4918-939E-805D566B3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042339" cy="8297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278050</xdr:colOff>
      <xdr:row>43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2BAB7-64E0-4561-91BB-33854B2C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079650" cy="8040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30" sqref="O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708.33333333333337</v>
      </c>
      <c r="C2" s="4">
        <f>B2*1.2</f>
        <v>850</v>
      </c>
      <c r="D2" s="4">
        <f t="shared" ref="D2:D13" si="2">C2*1.2</f>
        <v>1020</v>
      </c>
      <c r="E2" s="5">
        <f t="shared" ref="E2:E13" si="3">R2</f>
        <v>6700000</v>
      </c>
      <c r="F2" s="10">
        <f t="shared" ref="F2:F13" si="4">ROUND((E2/B2),0)</f>
        <v>9459</v>
      </c>
      <c r="G2" s="10">
        <f t="shared" ref="G2:G13" si="5">ROUND((E2/C2),0)</f>
        <v>7882</v>
      </c>
      <c r="H2" s="10">
        <f t="shared" ref="H2:H13" si="6">ROUND((E2/D2),0)</f>
        <v>6569</v>
      </c>
      <c r="I2" s="4" t="e">
        <f>#REF!</f>
        <v>#REF!</v>
      </c>
      <c r="J2" s="4" t="str">
        <f t="shared" ref="J2:J13" si="7">S2</f>
        <v>anjana</v>
      </c>
      <c r="O2">
        <v>0</v>
      </c>
      <c r="P2">
        <v>850</v>
      </c>
      <c r="Q2">
        <f t="shared" ref="Q2:Q12" si="8">P2/1.2</f>
        <v>708.33333333333337</v>
      </c>
      <c r="R2" s="2">
        <v>6700000</v>
      </c>
      <c r="S2" s="8" t="s">
        <v>23</v>
      </c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7300000</v>
      </c>
      <c r="F3" s="15">
        <f t="shared" si="4"/>
        <v>14600</v>
      </c>
      <c r="G3" s="10">
        <f t="shared" si="5"/>
        <v>12167</v>
      </c>
      <c r="H3" s="10">
        <f t="shared" si="6"/>
        <v>10139</v>
      </c>
      <c r="I3" s="4" t="e">
        <f>#REF!</f>
        <v>#REF!</v>
      </c>
      <c r="J3" s="4" t="str">
        <f t="shared" si="7"/>
        <v>anjana</v>
      </c>
      <c r="O3">
        <v>0</v>
      </c>
      <c r="P3">
        <f t="shared" ref="P3:P12" si="10">O3/1.2</f>
        <v>0</v>
      </c>
      <c r="Q3">
        <v>500</v>
      </c>
      <c r="R3" s="2">
        <v>7300000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487.5</v>
      </c>
      <c r="C4" s="4">
        <f t="shared" si="9"/>
        <v>585</v>
      </c>
      <c r="D4" s="4">
        <f t="shared" si="2"/>
        <v>702</v>
      </c>
      <c r="E4" s="14">
        <f t="shared" si="3"/>
        <v>6500000</v>
      </c>
      <c r="F4" s="15">
        <f t="shared" si="4"/>
        <v>13333</v>
      </c>
      <c r="G4" s="10">
        <f t="shared" si="5"/>
        <v>11111</v>
      </c>
      <c r="H4" s="10">
        <f t="shared" si="6"/>
        <v>9259</v>
      </c>
      <c r="I4" s="4" t="e">
        <f>#REF!</f>
        <v>#REF!</v>
      </c>
      <c r="J4" s="4" t="str">
        <f t="shared" si="7"/>
        <v>anjana</v>
      </c>
      <c r="O4">
        <v>0</v>
      </c>
      <c r="P4">
        <v>585</v>
      </c>
      <c r="Q4">
        <f t="shared" si="8"/>
        <v>487.5</v>
      </c>
      <c r="R4" s="2">
        <v>6500000</v>
      </c>
      <c r="S4" s="8" t="s">
        <v>23</v>
      </c>
      <c r="T4" s="8"/>
    </row>
    <row r="5" spans="1:20" x14ac:dyDescent="0.25">
      <c r="A5" s="4">
        <f t="shared" si="0"/>
        <v>0</v>
      </c>
      <c r="B5" s="4">
        <f t="shared" si="1"/>
        <v>458.33333333333337</v>
      </c>
      <c r="C5" s="4">
        <f t="shared" si="9"/>
        <v>550</v>
      </c>
      <c r="D5" s="4">
        <f t="shared" si="2"/>
        <v>660</v>
      </c>
      <c r="E5" s="14">
        <f t="shared" si="3"/>
        <v>8500000</v>
      </c>
      <c r="F5" s="10">
        <f t="shared" si="4"/>
        <v>18545</v>
      </c>
      <c r="G5" s="10">
        <f t="shared" si="5"/>
        <v>15455</v>
      </c>
      <c r="H5" s="10">
        <f t="shared" si="6"/>
        <v>12879</v>
      </c>
      <c r="I5" s="4" t="e">
        <f>#REF!</f>
        <v>#REF!</v>
      </c>
      <c r="J5" s="4" t="str">
        <f t="shared" si="7"/>
        <v>kopri colony</v>
      </c>
      <c r="O5">
        <v>0</v>
      </c>
      <c r="P5">
        <v>550</v>
      </c>
      <c r="Q5">
        <f t="shared" si="8"/>
        <v>458.33333333333337</v>
      </c>
      <c r="R5" s="2">
        <v>8500000</v>
      </c>
      <c r="S5" s="8" t="s">
        <v>25</v>
      </c>
      <c r="T5" s="8"/>
    </row>
    <row r="6" spans="1:20" x14ac:dyDescent="0.25">
      <c r="A6" s="4">
        <f t="shared" si="0"/>
        <v>0</v>
      </c>
      <c r="B6" s="4">
        <f t="shared" si="1"/>
        <v>480</v>
      </c>
      <c r="C6" s="4">
        <f t="shared" si="9"/>
        <v>576</v>
      </c>
      <c r="D6" s="4">
        <f t="shared" si="2"/>
        <v>691.19999999999993</v>
      </c>
      <c r="E6" s="14">
        <f t="shared" si="3"/>
        <v>7700000</v>
      </c>
      <c r="F6" s="15">
        <f t="shared" si="4"/>
        <v>16042</v>
      </c>
      <c r="G6" s="10">
        <f t="shared" si="5"/>
        <v>13368</v>
      </c>
      <c r="H6" s="10">
        <f t="shared" si="6"/>
        <v>11140</v>
      </c>
      <c r="I6" s="4" t="e">
        <f>#REF!</f>
        <v>#REF!</v>
      </c>
      <c r="J6" s="4" t="str">
        <f t="shared" si="7"/>
        <v>kopri colony</v>
      </c>
      <c r="O6">
        <v>0</v>
      </c>
      <c r="P6">
        <f t="shared" si="10"/>
        <v>0</v>
      </c>
      <c r="Q6">
        <v>480</v>
      </c>
      <c r="R6" s="2">
        <v>7700000</v>
      </c>
      <c r="S6" s="8" t="s">
        <v>25</v>
      </c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4">
        <f t="shared" si="3"/>
        <v>7820000</v>
      </c>
      <c r="F7" s="10">
        <f t="shared" si="4"/>
        <v>17378</v>
      </c>
      <c r="G7" s="10">
        <f t="shared" si="5"/>
        <v>14481</v>
      </c>
      <c r="H7" s="10">
        <f t="shared" si="6"/>
        <v>12068</v>
      </c>
      <c r="I7" s="4" t="e">
        <f>#REF!</f>
        <v>#REF!</v>
      </c>
      <c r="J7" s="4" t="str">
        <f t="shared" si="7"/>
        <v>kopri colony</v>
      </c>
      <c r="O7">
        <v>0</v>
      </c>
      <c r="P7">
        <f t="shared" si="10"/>
        <v>0</v>
      </c>
      <c r="Q7">
        <v>450</v>
      </c>
      <c r="R7" s="2">
        <v>7820000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4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4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4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4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4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4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4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550</v>
      </c>
      <c r="P18" t="s">
        <v>27</v>
      </c>
    </row>
    <row r="19" spans="7:24" x14ac:dyDescent="0.25">
      <c r="G19" t="s">
        <v>15</v>
      </c>
      <c r="H19">
        <v>660</v>
      </c>
      <c r="I19">
        <f>61.33*10.764</f>
        <v>660.15611999999999</v>
      </c>
      <c r="J19">
        <f>I19/H18</f>
        <v>1.2002838545454546</v>
      </c>
      <c r="P19">
        <v>10.74</v>
      </c>
      <c r="Q19">
        <v>17.34</v>
      </c>
      <c r="R19">
        <f>Q19*P19</f>
        <v>186.23160000000001</v>
      </c>
    </row>
    <row r="20" spans="7:24" x14ac:dyDescent="0.25">
      <c r="G20" t="s">
        <v>16</v>
      </c>
      <c r="H20">
        <v>14000</v>
      </c>
      <c r="P20">
        <v>8.36</v>
      </c>
      <c r="Q20">
        <v>14.3</v>
      </c>
      <c r="R20">
        <f t="shared" ref="R20:R25" si="21">Q20*P20</f>
        <v>119.548</v>
      </c>
    </row>
    <row r="21" spans="7:24" x14ac:dyDescent="0.25">
      <c r="G21" t="s">
        <v>22</v>
      </c>
      <c r="H21">
        <f>H20*H18</f>
        <v>7700000</v>
      </c>
      <c r="P21">
        <v>3.73</v>
      </c>
      <c r="Q21">
        <v>2.89</v>
      </c>
      <c r="R21">
        <f t="shared" si="21"/>
        <v>10.7797</v>
      </c>
    </row>
    <row r="22" spans="7:24" x14ac:dyDescent="0.25">
      <c r="G22" s="6"/>
      <c r="H22" s="6"/>
      <c r="P22">
        <v>4.22</v>
      </c>
      <c r="Q22">
        <v>4.28</v>
      </c>
      <c r="R22">
        <f t="shared" si="21"/>
        <v>18.061599999999999</v>
      </c>
    </row>
    <row r="23" spans="7:24" x14ac:dyDescent="0.25">
      <c r="P23">
        <v>2.87</v>
      </c>
      <c r="Q23">
        <v>8.48</v>
      </c>
      <c r="R23">
        <f t="shared" si="21"/>
        <v>24.337600000000002</v>
      </c>
    </row>
    <row r="24" spans="7:24" x14ac:dyDescent="0.25">
      <c r="P24" s="11">
        <v>11.65</v>
      </c>
      <c r="Q24" s="11">
        <v>8.19</v>
      </c>
      <c r="R24">
        <f t="shared" si="21"/>
        <v>95.413499999999999</v>
      </c>
      <c r="T24" s="11"/>
      <c r="U24" s="11"/>
      <c r="V24" s="11"/>
      <c r="W24" s="11"/>
      <c r="X24" s="11"/>
    </row>
    <row r="25" spans="7:24" x14ac:dyDescent="0.25">
      <c r="G25" t="s">
        <v>17</v>
      </c>
      <c r="I25" t="s">
        <v>18</v>
      </c>
      <c r="J25">
        <v>2200000</v>
      </c>
      <c r="P25" s="11">
        <v>11.6</v>
      </c>
      <c r="Q25" s="13">
        <v>8.42</v>
      </c>
      <c r="R25">
        <f t="shared" si="21"/>
        <v>97.671999999999997</v>
      </c>
      <c r="T25" s="13"/>
      <c r="U25" s="13"/>
      <c r="V25" s="11"/>
      <c r="W25" s="11"/>
      <c r="X25" s="11"/>
    </row>
    <row r="26" spans="7:24" x14ac:dyDescent="0.25">
      <c r="G26" t="s">
        <v>24</v>
      </c>
      <c r="I26" t="s">
        <v>19</v>
      </c>
      <c r="J26">
        <v>110000</v>
      </c>
      <c r="P26" s="11"/>
      <c r="Q26" s="11"/>
      <c r="R26" s="12">
        <f>SUM(R19:R25)</f>
        <v>552.04399999999998</v>
      </c>
      <c r="T26" s="11"/>
      <c r="U26" s="11"/>
      <c r="V26" s="11"/>
      <c r="W26" s="11"/>
      <c r="X26" s="11"/>
    </row>
    <row r="27" spans="7:24" x14ac:dyDescent="0.25">
      <c r="G27" t="s">
        <v>26</v>
      </c>
      <c r="I27" t="s">
        <v>20</v>
      </c>
      <c r="J27">
        <v>22040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21</v>
      </c>
      <c r="J28">
        <f>J27+J26+J25</f>
        <v>2332040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19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  <row r="18" ht="3.75" customHeight="1" x14ac:dyDescent="0.25"/>
    <row r="19" hidden="1" x14ac:dyDescent="0.25"/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2023-12-04T11:45:21Z</dcterms:modified>
</cp:coreProperties>
</file>