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Amit Shantaram Salvi\"/>
    </mc:Choice>
  </mc:AlternateContent>
  <xr:revisionPtr revIDLastSave="0" documentId="13_ncr:1_{A310FA58-18C8-4D08-B91B-274B0AA7B65E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8" i="4" l="1"/>
  <c r="Q7" i="4"/>
  <c r="C3" i="4"/>
  <c r="C4" i="4"/>
  <c r="C5" i="4"/>
  <c r="C6" i="4"/>
  <c r="C9" i="4"/>
  <c r="C10" i="4"/>
  <c r="C11" i="4"/>
  <c r="C14" i="4"/>
  <c r="C15" i="4"/>
  <c r="C2" i="4"/>
  <c r="R7" i="4" l="1"/>
  <c r="R8" i="4"/>
  <c r="P19" i="4" l="1"/>
  <c r="Q19" i="4"/>
  <c r="H20" i="4" l="1"/>
  <c r="J26" i="4"/>
  <c r="P12" i="4" l="1"/>
  <c r="P11" i="4"/>
  <c r="P10" i="4"/>
  <c r="P9" i="4"/>
  <c r="P6" i="4"/>
  <c r="P5" i="4"/>
  <c r="P4" i="4"/>
  <c r="P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A11" i="4"/>
  <c r="B10" i="4"/>
  <c r="A10" i="4"/>
  <c r="B9" i="4"/>
  <c r="A9" i="4"/>
  <c r="B8" i="4"/>
  <c r="C8" i="4" s="1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<sst xmlns="http://schemas.openxmlformats.org/spreadsheetml/2006/main" count="86" uniqueCount="33">
  <si>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</si>
  <si>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</si>
  <si>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</si>
  <si>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</si>
  <si>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</si>
  <si>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</si>
  <si>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</si>
  <si>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</si>
  <si>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</si>
  <si>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</si>
  <si>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</si>
  <si>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</si>
  <si>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</si>
  <si>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no.102, 1st floor, saptarishi chsl, anand nagar, dombivali east</t>
  </si>
  <si>
    <t>bua</t>
  </si>
  <si>
    <t xml:space="preserve">agreement  - 2016 </t>
  </si>
  <si>
    <t>av</t>
  </si>
  <si>
    <t>sd</t>
  </si>
  <si>
    <t>rd</t>
  </si>
  <si>
    <t>bv</t>
  </si>
  <si>
    <t>rate</t>
  </si>
  <si>
    <t>fmv</t>
  </si>
  <si>
    <t>anand nagar</t>
  </si>
  <si>
    <t>manpada road</t>
  </si>
  <si>
    <t>09.06.23</t>
  </si>
  <si>
    <t>04.01.23</t>
  </si>
  <si>
    <t>previous report  - 2016 - 37.72 lakhs</t>
  </si>
  <si>
    <t>ls - 45 lakhs</t>
  </si>
  <si>
    <t>mca</t>
  </si>
  <si>
    <t>bal</t>
  </si>
  <si>
    <t>(Wrong total of measurement by engineer)</t>
  </si>
  <si>
    <t>yoc - 1988 - site inro</t>
  </si>
  <si>
    <t>dombivali east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</si>
</sst>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278306</xdr:colOff>
      <xdr:row>44</xdr:row>
      <xdr:rowOff>1106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6F8C5E-DD3B-404B-B744-3008DB8B9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908706" cy="792590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21</xdr:col>
      <xdr:colOff>278050</xdr:colOff>
      <xdr:row>47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56B59C-4C73-478A-854E-99822F93E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079650" cy="876422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1787</xdr:colOff>
      <xdr:row>47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251852-964A-446E-9CC4-B5FF198C5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803387" cy="884043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21</xdr:col>
      <xdr:colOff>106576</xdr:colOff>
      <xdr:row>39</xdr:row>
      <xdr:rowOff>162958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B081EF-79AA-4F14-8CD6-9CA3C7BF2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908176" cy="74019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22</xdr:col>
      <xdr:colOff>163734</xdr:colOff>
      <xdr:row>38</xdr:row>
      <xdr:rowOff>19904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938A06-183F-449F-8ADA-0F3108932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2965334" cy="611590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411334</xdr:colOff>
      <xdr:row>38</xdr:row>
      <xdr:rowOff>172458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344BA6-76D6-4812-99A6-3212F94F1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603334" cy="722095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116103</xdr:colOff>
      <xdr:row>44</xdr:row>
      <xdr:rowOff>20149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FE5997-0F93-498E-A190-B0EFF9678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917703" cy="78782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21</xdr:col>
      <xdr:colOff>1787</xdr:colOff>
      <xdr:row>49</xdr:row>
      <xdr:rowOff>144012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5AFE3A-9E4B-48DF-9C1C-C96432B05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2803387" cy="81450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6D6BB0-CDEF-43B8-81CB-0BC0686B3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30</xdr:col>
      <xdr:colOff>607314</xdr:colOff>
      <xdr:row>56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730173-2EED-4BD0-BFDF-A8BE9AC07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363787</xdr:colOff>
      <xdr:row>43</xdr:row>
      <xdr:rowOff>20169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2ECBFB-C2EA-4237-9851-CE4B03428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165387" cy="802116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468492</xdr:colOff>
      <xdr:row>43</xdr:row>
      <xdr:rowOff>96380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25CD26-D2F2-4C14-AD8D-6688D78A4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660492" cy="80973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D21" sqref="D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500</v>
      </c>
      <c r="C2" s="4">
        <f>B2*1.17</f>
        <v>585</v>
      </c>
      <c r="D2" s="4">
        <f t="shared" ref="D2:D13" si="2">C2*1.2</f>
        <v>702</v>
      </c>
      <c r="E2" s="5">
        <f t="shared" ref="E2:E13" si="3">R2</f>
        <v>3800000</v>
      </c>
      <c r="F2" s="10">
        <f t="shared" ref="F2:F13" si="4">ROUND((E2/B2),0)</f>
        <v>7600</v>
      </c>
      <c r="G2" s="10">
        <f t="shared" ref="G2:G13" si="5">ROUND((E2/C2),0)</f>
        <v>6496</v>
      </c>
      <c r="H2" s="10">
        <f t="shared" ref="H2:H13" si="6">ROUND((E2/D2),0)</f>
        <v>5413</v>
      </c>
      <c r="I2" s="4" t="e">
        <f>#REF!</f>
        <v>#REF!</v>
      </c>
      <c r="J2" s="4" t="str">
        <f t="shared" ref="J2:J13" si="7">S2</f>
        <v>anand nagar</v>
      </c>
      <c r="O2">
        <v>0</v>
      </c>
      <c r="P2">
        <f t="shared" ref="P2:P12" si="8">O2/1.2</f>
        <v>0</v>
      </c>
      <c r="Q2">
        <v>500</v>
      </c>
      <c r="R2" s="2">
        <v>3800000</v>
      </c>
      <c r="S2" s="8" t="s">
        <v>22</v>
      </c>
      <c r="T2" s="8"/>
    </row>
    <row r="3" spans="1:20" x14ac:dyDescent="0.25">
      <c r="A3" s="4">
        <f t="shared" si="0"/>
        <v>0</v>
      </c>
      <c r="B3" s="4">
        <f t="shared" si="1"/>
        <v>399</v>
      </c>
      <c r="C3" s="4">
        <f t="shared" ref="C3:C15" si="9">B3*1.17</f>
        <v>466.83</v>
      </c>
      <c r="D3" s="4">
        <f t="shared" si="2"/>
        <v>560.19599999999991</v>
      </c>
      <c r="E3" s="5">
        <f t="shared" si="3"/>
        <v>3730000</v>
      </c>
      <c r="F3" s="10">
        <f t="shared" si="4"/>
        <v>9348</v>
      </c>
      <c r="G3" s="10">
        <f t="shared" si="5"/>
        <v>7990</v>
      </c>
      <c r="H3" s="10">
        <f t="shared" si="6"/>
        <v>6658</v>
      </c>
      <c r="I3" s="4" t="e">
        <f>#REF!</f>
        <v>#REF!</v>
      </c>
      <c r="J3" s="4" t="str">
        <f t="shared" si="7"/>
        <v>manpada road</v>
      </c>
      <c r="O3">
        <v>0</v>
      </c>
      <c r="P3">
        <f t="shared" si="8"/>
        <v>0</v>
      </c>
      <c r="Q3">
        <v>399</v>
      </c>
      <c r="R3" s="2">
        <v>3730000</v>
      </c>
      <c r="S3" s="8" t="s">
        <v>23</v>
      </c>
      <c r="T3" s="8"/>
    </row>
    <row r="4" spans="1:20" x14ac:dyDescent="0.25">
      <c r="A4" s="4">
        <f t="shared" si="0"/>
        <v>0</v>
      </c>
      <c r="B4" s="4">
        <f t="shared" si="1"/>
        <v>400</v>
      </c>
      <c r="C4" s="4">
        <f t="shared" si="9"/>
        <v>468</v>
      </c>
      <c r="D4" s="4">
        <f t="shared" si="2"/>
        <v>561.6</v>
      </c>
      <c r="E4" s="5">
        <f t="shared" si="3"/>
        <v>2790000</v>
      </c>
      <c r="F4" s="10">
        <f t="shared" si="4"/>
        <v>6975</v>
      </c>
      <c r="G4" s="10">
        <f t="shared" si="5"/>
        <v>5962</v>
      </c>
      <c r="H4" s="10">
        <f t="shared" si="6"/>
        <v>4968</v>
      </c>
      <c r="I4" s="4" t="e">
        <f>#REF!</f>
        <v>#REF!</v>
      </c>
      <c r="J4" s="4" t="str">
        <f t="shared" si="7"/>
        <v>manpada road</v>
      </c>
      <c r="O4">
        <v>0</v>
      </c>
      <c r="P4">
        <f t="shared" si="8"/>
        <v>0</v>
      </c>
      <c r="Q4">
        <v>400</v>
      </c>
      <c r="R4" s="2">
        <v>2790000</v>
      </c>
      <c r="S4" s="8" t="s">
        <v>23</v>
      </c>
      <c r="T4" s="8"/>
    </row>
    <row r="5" spans="1:20" x14ac:dyDescent="0.25">
      <c r="A5" s="4">
        <f t="shared" si="0"/>
        <v>0</v>
      </c>
      <c r="B5" s="4">
        <f t="shared" si="1"/>
        <v>504</v>
      </c>
      <c r="C5" s="4">
        <f t="shared" si="9"/>
        <v>589.67999999999995</v>
      </c>
      <c r="D5" s="4">
        <f t="shared" si="2"/>
        <v>707.61599999999987</v>
      </c>
      <c r="E5" s="5">
        <f t="shared" si="3"/>
        <v>4950000</v>
      </c>
      <c r="F5" s="10">
        <f t="shared" si="4"/>
        <v>9821</v>
      </c>
      <c r="G5" s="10">
        <f t="shared" si="5"/>
        <v>8394</v>
      </c>
      <c r="H5" s="10">
        <f t="shared" si="6"/>
        <v>6995</v>
      </c>
      <c r="I5" s="4" t="e">
        <f>#REF!</f>
        <v>#REF!</v>
      </c>
      <c r="J5" s="4" t="str">
        <f t="shared" si="7"/>
        <v>manpada road</v>
      </c>
      <c r="O5">
        <v>0</v>
      </c>
      <c r="P5">
        <f t="shared" si="8"/>
        <v>0</v>
      </c>
      <c r="Q5">
        <v>504</v>
      </c>
      <c r="R5" s="2">
        <v>4950000</v>
      </c>
      <c r="S5" s="8" t="s">
        <v>23</v>
      </c>
      <c r="T5" s="8"/>
    </row>
    <row r="6" spans="1:20" x14ac:dyDescent="0.25">
      <c r="A6" s="4">
        <f t="shared" si="0"/>
        <v>0</v>
      </c>
      <c r="B6" s="4">
        <f t="shared" si="1"/>
        <v>500</v>
      </c>
      <c r="C6" s="4">
        <f t="shared" si="9"/>
        <v>585</v>
      </c>
      <c r="D6" s="4">
        <f t="shared" si="2"/>
        <v>702</v>
      </c>
      <c r="E6" s="5">
        <f t="shared" si="3"/>
        <v>4300000</v>
      </c>
      <c r="F6" s="10">
        <f t="shared" si="4"/>
        <v>8600</v>
      </c>
      <c r="G6" s="10">
        <f t="shared" si="5"/>
        <v>7350</v>
      </c>
      <c r="H6" s="10">
        <f t="shared" si="6"/>
        <v>6125</v>
      </c>
      <c r="I6" s="4" t="e">
        <f>#REF!</f>
        <v>#REF!</v>
      </c>
      <c r="J6" s="4" t="str">
        <f t="shared" si="7"/>
        <v>manpada road</v>
      </c>
      <c r="O6">
        <v>0</v>
      </c>
      <c r="P6">
        <f t="shared" si="8"/>
        <v>0</v>
      </c>
      <c r="Q6">
        <v>500</v>
      </c>
      <c r="R6" s="2">
        <v>4300000</v>
      </c>
      <c r="S6" s="8" t="s">
        <v>23</v>
      </c>
      <c r="T6" s="8"/>
    </row>
    <row r="7" spans="1:20" x14ac:dyDescent="0.25">
      <c r="A7" s="4">
        <f t="shared" si="0"/>
        <v>0</v>
      </c>
      <c r="B7" s="4">
        <f t="shared" si="1"/>
        <v>376.0683760683761</v>
      </c>
      <c r="C7" s="4">
        <f t="shared" si="9"/>
        <v>440</v>
      </c>
      <c r="D7" s="4">
        <f t="shared" si="2"/>
        <v>528</v>
      </c>
      <c r="E7" s="5">
        <f t="shared" si="3"/>
        <v>3775000</v>
      </c>
      <c r="F7" s="10">
        <f t="shared" si="4"/>
        <v>10038</v>
      </c>
      <c r="G7" s="10">
        <f t="shared" si="5"/>
        <v>8580</v>
      </c>
      <c r="H7" s="10">
        <f t="shared" si="6"/>
        <v>7150</v>
      </c>
      <c r="I7" s="4" t="e">
        <f>#REF!</f>
        <v>#REF!</v>
      </c>
      <c r="J7" s="4" t="str">
        <f t="shared" si="7"/>
        <v>09.06.23</v>
      </c>
      <c r="O7">
        <v>0</v>
      </c>
      <c r="P7">
        <v>440</v>
      </c>
      <c r="Q7">
        <f>P7/1.17</f>
        <v>376.0683760683761</v>
      </c>
      <c r="R7" s="2">
        <f>3500000+245000+30000</f>
        <v>3775000</v>
      </c>
      <c r="S7" s="8" t="s">
        <v>24</v>
      </c>
      <c r="T7" s="8"/>
    </row>
    <row r="8" spans="1:20" x14ac:dyDescent="0.25">
      <c r="A8" s="4">
        <f t="shared" si="0"/>
        <v>0</v>
      </c>
      <c r="B8" s="4">
        <f t="shared" si="1"/>
        <v>376.0683760683761</v>
      </c>
      <c r="C8" s="4">
        <f t="shared" si="9"/>
        <v>440</v>
      </c>
      <c r="D8" s="4">
        <f t="shared" si="2"/>
        <v>528</v>
      </c>
      <c r="E8" s="5">
        <f t="shared" si="3"/>
        <v>4096000</v>
      </c>
      <c r="F8" s="10">
        <f t="shared" si="4"/>
        <v>10892</v>
      </c>
      <c r="G8" s="15">
        <f t="shared" si="5"/>
        <v>9309</v>
      </c>
      <c r="H8" s="10">
        <f t="shared" si="6"/>
        <v>7758</v>
      </c>
      <c r="I8" s="4" t="e">
        <f>#REF!</f>
        <v>#REF!</v>
      </c>
      <c r="J8" s="4" t="str">
        <f t="shared" si="7"/>
        <v>04.01.23</v>
      </c>
      <c r="O8">
        <v>0</v>
      </c>
      <c r="P8">
        <v>440</v>
      </c>
      <c r="Q8">
        <f>P8/1.17</f>
        <v>376.0683760683761</v>
      </c>
      <c r="R8" s="2">
        <f>3800000+266000+30000</f>
        <v>4096000</v>
      </c>
      <c r="S8" s="8" t="s">
        <v>25</v>
      </c>
      <c r="T8" s="8"/>
    </row>
    <row r="9" spans="1:20" x14ac:dyDescent="0.25">
      <c r="A9" s="4">
        <f t="shared" si="0"/>
        <v>0</v>
      </c>
      <c r="B9" s="4">
        <f t="shared" si="1"/>
        <v>435</v>
      </c>
      <c r="C9" s="4">
        <f t="shared" si="9"/>
        <v>508.95</v>
      </c>
      <c r="D9" s="4">
        <f t="shared" si="2"/>
        <v>610.74</v>
      </c>
      <c r="E9" s="5">
        <f t="shared" si="3"/>
        <v>3820000</v>
      </c>
      <c r="F9" s="10">
        <f t="shared" si="4"/>
        <v>8782</v>
      </c>
      <c r="G9" s="10">
        <f t="shared" si="5"/>
        <v>7506</v>
      </c>
      <c r="H9" s="10">
        <f t="shared" si="6"/>
        <v>6255</v>
      </c>
      <c r="I9" s="4" t="e">
        <f>#REF!</f>
        <v>#REF!</v>
      </c>
      <c r="J9" s="4" t="str">
        <f t="shared" si="7"/>
        <v>dombivali east</v>
      </c>
      <c r="O9">
        <v>0</v>
      </c>
      <c r="P9">
        <f t="shared" si="8"/>
        <v>0</v>
      </c>
      <c r="Q9">
        <v>435</v>
      </c>
      <c r="R9" s="2">
        <v>3820000</v>
      </c>
      <c r="S9" s="8" t="s">
        <v>32</v>
      </c>
      <c r="T9" s="8"/>
    </row>
    <row r="10" spans="1:20" x14ac:dyDescent="0.25">
      <c r="A10" s="4">
        <f t="shared" si="0"/>
        <v>0</v>
      </c>
      <c r="B10" s="4">
        <f t="shared" si="1"/>
        <v>390</v>
      </c>
      <c r="C10" s="4">
        <f t="shared" si="9"/>
        <v>456.29999999999995</v>
      </c>
      <c r="D10" s="4">
        <f t="shared" si="2"/>
        <v>547.55999999999995</v>
      </c>
      <c r="E10" s="5">
        <f t="shared" si="3"/>
        <v>4000000</v>
      </c>
      <c r="F10" s="10">
        <f t="shared" si="4"/>
        <v>10256</v>
      </c>
      <c r="G10" s="10">
        <f t="shared" si="5"/>
        <v>8766</v>
      </c>
      <c r="H10" s="10">
        <f t="shared" si="6"/>
        <v>7305</v>
      </c>
      <c r="I10" s="4" t="e">
        <f>#REF!</f>
        <v>#REF!</v>
      </c>
      <c r="J10" s="4" t="str">
        <f t="shared" si="7"/>
        <v>dombivali east</v>
      </c>
      <c r="O10">
        <v>0</v>
      </c>
      <c r="P10">
        <f t="shared" si="8"/>
        <v>0</v>
      </c>
      <c r="Q10">
        <v>390</v>
      </c>
      <c r="R10" s="2">
        <v>4000000</v>
      </c>
      <c r="S10" s="8" t="s">
        <v>32</v>
      </c>
      <c r="T10" s="8"/>
    </row>
    <row r="11" spans="1:20" x14ac:dyDescent="0.25">
      <c r="A11" s="4">
        <f t="shared" si="0"/>
        <v>0</v>
      </c>
      <c r="B11" s="4">
        <f t="shared" si="1"/>
        <v>375</v>
      </c>
      <c r="C11" s="4">
        <f t="shared" si="9"/>
        <v>438.75</v>
      </c>
      <c r="D11" s="4">
        <f t="shared" si="2"/>
        <v>526.5</v>
      </c>
      <c r="E11" s="5">
        <f t="shared" si="3"/>
        <v>4100000</v>
      </c>
      <c r="F11" s="10">
        <f t="shared" si="4"/>
        <v>10933</v>
      </c>
      <c r="G11" s="15">
        <f t="shared" si="5"/>
        <v>9345</v>
      </c>
      <c r="H11" s="10">
        <f t="shared" si="6"/>
        <v>7787</v>
      </c>
      <c r="I11" s="4" t="e">
        <f>#REF!</f>
        <v>#REF!</v>
      </c>
      <c r="J11" s="4" t="str">
        <f t="shared" si="7"/>
        <v>dombivali east</v>
      </c>
      <c r="O11">
        <v>0</v>
      </c>
      <c r="P11">
        <f t="shared" si="8"/>
        <v>0</v>
      </c>
      <c r="Q11">
        <v>375</v>
      </c>
      <c r="R11" s="2">
        <v>4100000</v>
      </c>
      <c r="S11" s="8" t="s">
        <v>32</v>
      </c>
      <c r="T11" s="8"/>
    </row>
    <row r="12" spans="1:20" x14ac:dyDescent="0.25">
      <c r="A12" s="4">
        <f t="shared" si="0"/>
        <v>0</v>
      </c>
      <c r="B12" s="4">
        <f t="shared" si="1"/>
        <v>500</v>
      </c>
      <c r="C12" s="4">
        <f t="shared" si="9"/>
        <v>585</v>
      </c>
      <c r="D12" s="4">
        <f t="shared" si="2"/>
        <v>702</v>
      </c>
      <c r="E12" s="5">
        <f t="shared" si="3"/>
        <v>4800000</v>
      </c>
      <c r="F12" s="10">
        <f t="shared" si="4"/>
        <v>9600</v>
      </c>
      <c r="G12" s="10">
        <f t="shared" si="5"/>
        <v>8205</v>
      </c>
      <c r="H12" s="10">
        <f t="shared" si="6"/>
        <v>6838</v>
      </c>
      <c r="I12" s="4" t="e">
        <f>#REF!</f>
        <v>#REF!</v>
      </c>
      <c r="J12" s="4" t="str">
        <f t="shared" si="7"/>
        <v>dombivali east</v>
      </c>
      <c r="O12">
        <v>0</v>
      </c>
      <c r="P12">
        <f t="shared" si="8"/>
        <v>0</v>
      </c>
      <c r="Q12">
        <v>500</v>
      </c>
      <c r="R12" s="2">
        <v>4800000</v>
      </c>
      <c r="S12" s="8" t="s">
        <v>32</v>
      </c>
      <c r="T12" s="8"/>
    </row>
    <row r="13" spans="1:20" x14ac:dyDescent="0.25">
      <c r="A13" s="4">
        <f t="shared" si="0"/>
        <v>0</v>
      </c>
      <c r="B13" s="4">
        <f t="shared" si="1"/>
        <v>500</v>
      </c>
      <c r="C13" s="4">
        <f t="shared" si="9"/>
        <v>585</v>
      </c>
      <c r="D13" s="4">
        <f t="shared" si="2"/>
        <v>702</v>
      </c>
      <c r="E13" s="5">
        <f t="shared" si="3"/>
        <v>6900000</v>
      </c>
      <c r="F13" s="10">
        <f t="shared" si="4"/>
        <v>13800</v>
      </c>
      <c r="G13" s="15">
        <f t="shared" si="5"/>
        <v>11795</v>
      </c>
      <c r="H13" s="10">
        <f t="shared" si="6"/>
        <v>9829</v>
      </c>
      <c r="I13" s="4" t="e">
        <f>#REF!</f>
        <v>#REF!</v>
      </c>
      <c r="J13" s="4" t="str">
        <f t="shared" si="7"/>
        <v>dombivali east</v>
      </c>
      <c r="O13">
        <v>0</v>
      </c>
      <c r="P13">
        <f t="shared" ref="P13" si="10">O13/1.2</f>
        <v>0</v>
      </c>
      <c r="Q13">
        <v>500</v>
      </c>
      <c r="R13" s="2">
        <v>6900000</v>
      </c>
      <c r="S13" s="8" t="s">
        <v>32</v>
      </c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1">C14*1.2</f>
        <v>0</v>
      </c>
      <c r="E14" s="5">
        <f t="shared" ref="E14:E15" si="12">R14</f>
        <v>0</v>
      </c>
      <c r="F14" s="10" t="e">
        <f t="shared" ref="F14:F15" si="13">ROUND((E14/B14),0)</f>
        <v>#DIV/0!</v>
      </c>
      <c r="G14" s="10" t="e">
        <f t="shared" ref="G14:G15" si="14">ROUND((E14/C14),0)</f>
        <v>#DIV/0!</v>
      </c>
      <c r="H14" s="4" t="e">
        <f t="shared" ref="H14:H15" si="15">ROUND((E14/D14),0)</f>
        <v>#DIV/0!</v>
      </c>
      <c r="I14" s="4" t="e">
        <f>#REF!</f>
        <v>#REF!</v>
      </c>
      <c r="J14" s="4">
        <f t="shared" ref="J14:J15" si="16">S14</f>
        <v>0</v>
      </c>
      <c r="O14">
        <v>0</v>
      </c>
      <c r="P14">
        <f t="shared" ref="P14:P15" si="17">O14/1.2</f>
        <v>0</v>
      </c>
      <c r="Q14">
        <f t="shared" ref="Q14:Q15" si="18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1"/>
        <v>0</v>
      </c>
      <c r="E15" s="5">
        <f t="shared" si="12"/>
        <v>0</v>
      </c>
      <c r="F15" s="10" t="e">
        <f t="shared" si="13"/>
        <v>#DIV/0!</v>
      </c>
      <c r="G15" s="4" t="e">
        <f t="shared" si="14"/>
        <v>#DIV/0!</v>
      </c>
      <c r="H15" s="4" t="e">
        <f t="shared" si="15"/>
        <v>#DIV/0!</v>
      </c>
      <c r="I15" s="4" t="e">
        <f>#REF!</f>
        <v>#REF!</v>
      </c>
      <c r="J15" s="4">
        <f t="shared" si="16"/>
        <v>0</v>
      </c>
      <c r="O15">
        <v>0</v>
      </c>
      <c r="P15">
        <f t="shared" si="17"/>
        <v>0</v>
      </c>
      <c r="Q15">
        <f t="shared" si="18"/>
        <v>0</v>
      </c>
      <c r="R15" s="2">
        <v>0</v>
      </c>
      <c r="S15" s="8"/>
      <c r="T15" s="8"/>
    </row>
    <row r="17" spans="7:24" x14ac:dyDescent="0.25">
      <c r="G17" t="s">
        <v>13</v>
      </c>
      <c r="P17" t="s">
        <v>28</v>
      </c>
      <c r="Q17">
        <v>362</v>
      </c>
      <c r="R17" s="4" t="s">
        <v>30</v>
      </c>
    </row>
    <row r="18" spans="7:24" x14ac:dyDescent="0.25">
      <c r="G18" t="s">
        <v>14</v>
      </c>
      <c r="H18">
        <v>460</v>
      </c>
      <c r="P18" t="s">
        <v>29</v>
      </c>
      <c r="Q18">
        <v>29</v>
      </c>
    </row>
    <row r="19" spans="7:24" x14ac:dyDescent="0.25">
      <c r="G19" t="s">
        <v>20</v>
      </c>
      <c r="H19">
        <v>9600</v>
      </c>
      <c r="P19">
        <f>H18/Q19</f>
        <v>1.1764705882352942</v>
      </c>
      <c r="Q19">
        <f>Q18+Q17</f>
        <v>391</v>
      </c>
    </row>
    <row r="20" spans="7:24" x14ac:dyDescent="0.25">
      <c r="G20" t="s">
        <v>21</v>
      </c>
      <c r="H20">
        <f>H19*H18</f>
        <v>4416000</v>
      </c>
    </row>
    <row r="21" spans="7:24" x14ac:dyDescent="0.25">
      <c r="O21" t="s">
        <v>26</v>
      </c>
    </row>
    <row r="22" spans="7:24" x14ac:dyDescent="0.25">
      <c r="G22" s="6"/>
      <c r="H22" s="6"/>
    </row>
    <row r="23" spans="7:24" x14ac:dyDescent="0.25">
      <c r="G23" t="s">
        <v>15</v>
      </c>
      <c r="I23" t="s">
        <v>16</v>
      </c>
      <c r="J23">
        <v>3700000</v>
      </c>
    </row>
    <row r="24" spans="7:24" x14ac:dyDescent="0.25">
      <c r="I24" t="s">
        <v>17</v>
      </c>
      <c r="J24">
        <v>222000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I25" t="s">
        <v>18</v>
      </c>
      <c r="J25">
        <v>30000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I26" t="s">
        <v>19</v>
      </c>
      <c r="J26">
        <f>J25+J24+J23</f>
        <v>3952000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27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 t="s">
        <v>31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4" sqref="B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2023-12-04T09:17:54Z</dcterms:modified>
</cp:coreProperties>
</file>