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53AF632-BB52-4D0B-B125-EA442AB3BE2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G5" i="1"/>
  <c r="H5" i="1"/>
  <c r="B22" i="1" l="1"/>
  <c r="B19" i="1"/>
  <c r="J35" i="1"/>
  <c r="F59" i="1"/>
  <c r="F58" i="1"/>
  <c r="F57" i="1"/>
  <c r="F56" i="1"/>
  <c r="F55" i="1"/>
  <c r="J34" i="1" l="1"/>
  <c r="J4" i="1"/>
  <c r="J33" i="1"/>
  <c r="J32" i="1" l="1"/>
  <c r="J31" i="1"/>
  <c r="J30" i="1"/>
  <c r="G41" i="1"/>
  <c r="H41" i="1" s="1"/>
  <c r="G40" i="1"/>
  <c r="H40" i="1" s="1"/>
  <c r="D41" i="1"/>
  <c r="D40" i="1"/>
  <c r="G39" i="1"/>
  <c r="G38" i="1"/>
  <c r="G37" i="1"/>
  <c r="J29" i="1" l="1"/>
  <c r="K37" i="1"/>
  <c r="J5" i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L37" i="1"/>
  <c r="J38" i="1"/>
  <c r="H39" i="1"/>
  <c r="H38" i="1" l="1"/>
  <c r="H37" i="1"/>
  <c r="D38" i="1"/>
  <c r="K7" i="1" l="1"/>
  <c r="I34" i="1" l="1"/>
  <c r="I33" i="1"/>
  <c r="I35" i="1"/>
  <c r="D39" i="1" l="1"/>
  <c r="I29" i="1"/>
  <c r="I38" i="1" l="1"/>
  <c r="I37" i="1"/>
  <c r="D37" i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20" i="1"/>
</calcChain>
</file>

<file path=xl/sharedStrings.xml><?xml version="1.0" encoding="utf-8"?>
<sst xmlns="http://schemas.openxmlformats.org/spreadsheetml/2006/main" count="42" uniqueCount="37">
  <si>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</si>
  <si>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</si>
  <si>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</si>
  <si>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</si>
  <si>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</si>
  <si>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</si>
  <si>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</si>
  <si>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</si>
  <si>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</si>
  <si>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</si>
  <si>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</si>
  <si>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</si>
  <si>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</si>
  <si>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</si>
  <si>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</si>
  <si>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</si>
  <si>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</si>
  <si>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</si>
  <si>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</si>
  <si>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</si>
  <si>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</si>
  <si>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</si>
  <si>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</si>
  <si>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</si>
  <si>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area</t>
  </si>
  <si>
    <t>Built up</t>
  </si>
  <si>
    <t>RV</t>
  </si>
  <si>
    <t>DV</t>
  </si>
  <si>
    <t>1BHK</t>
  </si>
  <si>
    <t>Carpet Area</t>
  </si>
  <si>
    <t>2BHK</t>
  </si>
  <si>
    <t>3BHK</t>
  </si>
  <si>
    <t>Hiranandani Fortune City, Panvel</t>
  </si>
  <si>
    <t>Vinod Talathi</t>
  </si>
  <si>
    <t>Fully Furnished flat Rental Value</t>
  </si>
  <si>
    <t xml:space="preserve">Carparking 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</si>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</sst>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  <xf numFmtId="43" fontId="15" fillId="6" borderId="1" xfId="0" applyNumberFormat="1" applyFont="1" applyFill="1" applyBorder="1"/>
    <xf numFmtId="0" fontId="11" fillId="0" borderId="8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601775</xdr:colOff>
      <xdr:row>47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4106E1-0F43-4C9D-8E33-8BE2C7803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84175" cy="9116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135326</xdr:colOff>
      <xdr:row>43</xdr:row>
      <xdr:rowOff>20196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8C26BA-BD1A-42DB-9F2E-A297EDD30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56126" cy="8211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1BB94E-69AD-4B2E-92A6-F52A007D4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402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32</xdr:row>
      <xdr:rowOff>105640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E11D91-20B1-423D-AB91-FFBCA22CE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6201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316326</xdr:colOff>
      <xdr:row>41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E1F31C-0847-4759-AB00-79B01E0E5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37126" cy="7830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487544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05D8BA-59D6-4831-BC7D-6628278E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9544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125629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E899AC-7E9E-48B8-849A-6A456DB82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27229" cy="78878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229313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8005B2-1861-420C-8C91-266BB66D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06113" cy="76686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219786</xdr:colOff>
      <xdr:row>41</xdr:row>
      <xdr:rowOff>29643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293604-EA6B-45BD-BEB5-7F579D058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096586" cy="7649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topLeftCell="A4" zoomScaleNormal="100" workbookViewId="0">
      <selection activeCell="I20" sqref="I20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6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65000</v>
      </c>
      <c r="C3" s="47"/>
      <c r="D3" s="42"/>
      <c r="E3" s="13"/>
      <c r="F3" s="5">
        <v>2020</v>
      </c>
      <c r="G3" s="7">
        <v>2023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3000</v>
      </c>
      <c r="C4" s="47"/>
      <c r="D4" s="42"/>
      <c r="E4" s="13"/>
      <c r="F4" s="71" t="s">
        <v>24</v>
      </c>
      <c r="G4" s="72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62000</v>
      </c>
      <c r="C5" s="47"/>
      <c r="D5" s="42"/>
      <c r="E5" s="22">
        <f>170.28*10.764</f>
        <v>1832.89392</v>
      </c>
      <c r="F5" s="73">
        <v>1833</v>
      </c>
      <c r="G5" s="74">
        <f>F5*1.2</f>
        <v>2199.6</v>
      </c>
      <c r="H5" s="29">
        <f>204.33*10.764</f>
        <v>2199.4081200000001</v>
      </c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3000</v>
      </c>
      <c r="C6" s="47"/>
      <c r="D6" s="42"/>
      <c r="E6" s="61"/>
      <c r="F6" s="61"/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7"/>
      <c r="E7" s="51"/>
      <c r="F7" s="22"/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8"/>
      <c r="E8" s="52"/>
      <c r="F8" s="22"/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7"/>
      <c r="E9" s="51"/>
      <c r="F9" s="53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7"/>
      <c r="E10" s="51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59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0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3000</v>
      </c>
      <c r="C13" s="47"/>
      <c r="D13" s="60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62000</v>
      </c>
      <c r="C14" s="47"/>
      <c r="D14" s="42"/>
      <c r="E14" s="13"/>
      <c r="F14" s="16"/>
      <c r="H14" s="28"/>
      <c r="I14" s="19" t="s">
        <v>33</v>
      </c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65000</v>
      </c>
      <c r="C15" s="47"/>
      <c r="D15" s="42"/>
      <c r="E15" s="13"/>
      <c r="F15" s="16" t="s">
        <v>15</v>
      </c>
      <c r="G15" s="30"/>
      <c r="H15" s="28"/>
      <c r="I15" s="16">
        <v>11.94</v>
      </c>
      <c r="J15" s="16"/>
      <c r="K15" s="16"/>
      <c r="L15" s="16"/>
      <c r="M15" s="14"/>
      <c r="N15" s="8"/>
      <c r="O15" s="6"/>
    </row>
    <row r="16" spans="1:15" ht="16.5" x14ac:dyDescent="0.3">
      <c r="A16" s="34" t="s">
        <v>23</v>
      </c>
      <c r="B16" s="37">
        <v>1833</v>
      </c>
      <c r="C16" s="37"/>
      <c r="D16" s="38"/>
      <c r="E16" s="13"/>
      <c r="F16" s="28"/>
      <c r="G16" s="31"/>
      <c r="H16" s="27"/>
      <c r="I16" s="50"/>
      <c r="L16" s="5"/>
      <c r="N16" s="11"/>
      <c r="O16" s="6"/>
    </row>
    <row r="17" spans="1:15" ht="16.5" x14ac:dyDescent="0.3">
      <c r="A17" s="75" t="s">
        <v>11</v>
      </c>
      <c r="B17" s="75">
        <f>B16*B15</f>
        <v>119145000</v>
      </c>
      <c r="C17" s="37"/>
      <c r="D17" s="38"/>
      <c r="E17" s="13"/>
      <c r="F17" s="28"/>
      <c r="G17" s="31"/>
      <c r="H17" s="27"/>
      <c r="I17" s="50"/>
      <c r="L17" s="5"/>
      <c r="N17" s="11"/>
      <c r="O17" s="6"/>
    </row>
    <row r="18" spans="1:15" ht="16.5" x14ac:dyDescent="0.3">
      <c r="A18" s="75" t="s">
        <v>35</v>
      </c>
      <c r="B18" s="75">
        <v>4000000</v>
      </c>
      <c r="C18" s="37"/>
      <c r="D18" s="38"/>
      <c r="E18" s="13"/>
      <c r="F18" s="28"/>
      <c r="G18" s="31"/>
      <c r="H18" s="27"/>
      <c r="I18" s="50"/>
      <c r="L18" s="5"/>
      <c r="N18" s="11"/>
      <c r="O18" s="6"/>
    </row>
    <row r="19" spans="1:15" ht="16.5" x14ac:dyDescent="0.3">
      <c r="A19" s="75" t="s">
        <v>36</v>
      </c>
      <c r="B19" s="75">
        <f>B18+B17</f>
        <v>123145000</v>
      </c>
      <c r="C19" s="37"/>
      <c r="D19" s="38"/>
      <c r="E19" s="13"/>
      <c r="F19" s="28"/>
      <c r="G19" s="31"/>
      <c r="H19" s="27"/>
      <c r="I19" s="50"/>
      <c r="L19" s="5"/>
      <c r="N19" s="11"/>
      <c r="O19" s="6"/>
    </row>
    <row r="20" spans="1:15" ht="16.5" x14ac:dyDescent="0.3">
      <c r="A20" s="75" t="s">
        <v>26</v>
      </c>
      <c r="B20" s="75">
        <f>B17*0.9</f>
        <v>107230500</v>
      </c>
      <c r="C20" s="37"/>
      <c r="D20" s="38"/>
      <c r="E20" s="13"/>
      <c r="F20" s="28"/>
      <c r="G20" s="31"/>
      <c r="H20" s="27"/>
      <c r="I20" s="50"/>
      <c r="L20" s="5"/>
      <c r="N20" s="11"/>
      <c r="O20" s="6"/>
    </row>
    <row r="21" spans="1:15" ht="16.5" x14ac:dyDescent="0.3">
      <c r="A21" s="75" t="s">
        <v>27</v>
      </c>
      <c r="B21" s="75">
        <f>B17*0.8</f>
        <v>95316000</v>
      </c>
      <c r="C21" s="39"/>
      <c r="D21" s="40"/>
      <c r="E21" s="13"/>
      <c r="F21" s="28"/>
      <c r="G21" s="28"/>
      <c r="H21" s="27"/>
      <c r="I21" s="50"/>
      <c r="L21" s="5"/>
      <c r="N21" s="27"/>
      <c r="O21" s="50"/>
    </row>
    <row r="22" spans="1:15" ht="16.5" x14ac:dyDescent="0.3">
      <c r="A22" s="75" t="s">
        <v>12</v>
      </c>
      <c r="B22" s="75">
        <f>B4*2016</f>
        <v>6048000</v>
      </c>
      <c r="C22" s="41"/>
      <c r="D22" s="42"/>
      <c r="E22" s="13"/>
      <c r="F22" s="13"/>
      <c r="G22" s="13"/>
      <c r="I22" s="6"/>
    </row>
    <row r="23" spans="1:15" ht="16.5" x14ac:dyDescent="0.3">
      <c r="A23" s="75" t="s">
        <v>16</v>
      </c>
      <c r="B23" s="75">
        <v>35000000</v>
      </c>
      <c r="C23" s="41"/>
      <c r="D23" s="41"/>
      <c r="E23" s="13"/>
    </row>
    <row r="24" spans="1:15" ht="16.5" x14ac:dyDescent="0.3">
      <c r="A24" s="76" t="s">
        <v>34</v>
      </c>
      <c r="B24" s="24">
        <v>3.5</v>
      </c>
      <c r="C24" s="24"/>
    </row>
    <row r="25" spans="1:15" x14ac:dyDescent="0.25">
      <c r="B25" s="24"/>
      <c r="C25" s="24"/>
    </row>
    <row r="27" spans="1:15" x14ac:dyDescent="0.25">
      <c r="D27" t="s">
        <v>14</v>
      </c>
    </row>
    <row r="28" spans="1:15" x14ac:dyDescent="0.25">
      <c r="B28" s="21" t="s">
        <v>20</v>
      </c>
      <c r="C28" s="21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ht="17.25" x14ac:dyDescent="0.3">
      <c r="B29" s="21"/>
      <c r="C29" s="21">
        <v>1700</v>
      </c>
      <c r="D29" s="54"/>
      <c r="E29" s="54"/>
      <c r="F29" s="20">
        <v>144800000</v>
      </c>
      <c r="G29" s="55">
        <f t="shared" ref="G29:G35" si="0">F29/C29</f>
        <v>85176.470588235301</v>
      </c>
      <c r="H29" s="22" t="e">
        <f>F29/D29</f>
        <v>#DIV/0!</v>
      </c>
      <c r="I29" s="22" t="e">
        <f t="shared" ref="I29:I35" si="1">F29/B29</f>
        <v>#DIV/0!</v>
      </c>
      <c r="J29" s="20">
        <f t="shared" ref="J29:J35" si="2">D29/C29</f>
        <v>0</v>
      </c>
      <c r="K29" s="33"/>
    </row>
    <row r="30" spans="1:15" ht="17.25" x14ac:dyDescent="0.3">
      <c r="B30" s="21"/>
      <c r="C30" s="65">
        <v>1483</v>
      </c>
      <c r="D30" s="54"/>
      <c r="E30" s="66"/>
      <c r="F30" s="20">
        <v>105300000</v>
      </c>
      <c r="G30" s="67">
        <f t="shared" si="0"/>
        <v>71004.720161834121</v>
      </c>
      <c r="H30" s="22" t="e">
        <f>F30/D30</f>
        <v>#DIV/0!</v>
      </c>
      <c r="I30" s="22" t="e">
        <f t="shared" si="1"/>
        <v>#DIV/0!</v>
      </c>
      <c r="J30" s="20">
        <f t="shared" si="2"/>
        <v>0</v>
      </c>
      <c r="K30" s="33"/>
    </row>
    <row r="31" spans="1:15" x14ac:dyDescent="0.25">
      <c r="B31" s="65"/>
      <c r="C31" s="65">
        <v>1988</v>
      </c>
      <c r="D31" s="54"/>
      <c r="E31" s="66"/>
      <c r="F31" s="67">
        <v>140000000</v>
      </c>
      <c r="G31" s="67">
        <f t="shared" si="0"/>
        <v>70422.535211267605</v>
      </c>
      <c r="H31" s="22" t="e">
        <f t="shared" ref="H31:H35" si="3">F31/D31</f>
        <v>#DIV/0!</v>
      </c>
      <c r="I31" s="22" t="e">
        <f t="shared" si="1"/>
        <v>#DIV/0!</v>
      </c>
      <c r="J31" s="20">
        <f t="shared" si="2"/>
        <v>0</v>
      </c>
    </row>
    <row r="32" spans="1:15" x14ac:dyDescent="0.25">
      <c r="B32" s="21"/>
      <c r="C32" s="65">
        <v>2132</v>
      </c>
      <c r="D32" s="54"/>
      <c r="E32" s="54"/>
      <c r="F32" s="22">
        <v>150000000</v>
      </c>
      <c r="G32" s="55">
        <f t="shared" si="0"/>
        <v>70356.47279549719</v>
      </c>
      <c r="H32" s="22" t="e">
        <f t="shared" si="3"/>
        <v>#DIV/0!</v>
      </c>
      <c r="I32" s="22" t="e">
        <f t="shared" si="1"/>
        <v>#DIV/0!</v>
      </c>
      <c r="J32" s="20">
        <f t="shared" si="2"/>
        <v>0</v>
      </c>
    </row>
    <row r="33" spans="1:12" x14ac:dyDescent="0.25">
      <c r="C33" s="65">
        <v>2000</v>
      </c>
      <c r="D33" s="54"/>
      <c r="F33" s="44">
        <v>154500000</v>
      </c>
      <c r="G33" s="44">
        <f t="shared" si="0"/>
        <v>77250</v>
      </c>
      <c r="H33" s="22" t="e">
        <f t="shared" si="3"/>
        <v>#DIV/0!</v>
      </c>
      <c r="I33" s="44" t="e">
        <f t="shared" si="1"/>
        <v>#DIV/0!</v>
      </c>
      <c r="J33" s="43">
        <f t="shared" si="2"/>
        <v>0</v>
      </c>
    </row>
    <row r="34" spans="1:12" x14ac:dyDescent="0.25">
      <c r="C34" s="17">
        <v>1964</v>
      </c>
      <c r="D34" s="54"/>
      <c r="F34" s="44">
        <v>129000000</v>
      </c>
      <c r="G34" s="44">
        <f t="shared" si="0"/>
        <v>65682.281059063142</v>
      </c>
      <c r="H34" s="44" t="e">
        <f t="shared" si="3"/>
        <v>#DIV/0!</v>
      </c>
      <c r="I34" s="44" t="e">
        <f t="shared" si="1"/>
        <v>#DIV/0!</v>
      </c>
      <c r="J34" s="43">
        <f t="shared" si="2"/>
        <v>0</v>
      </c>
    </row>
    <row r="35" spans="1:12" x14ac:dyDescent="0.25">
      <c r="C35" s="17">
        <v>1753</v>
      </c>
      <c r="F35" s="43">
        <v>120000000</v>
      </c>
      <c r="G35" s="44">
        <f t="shared" si="0"/>
        <v>68454.078722190534</v>
      </c>
      <c r="H35" s="44" t="e">
        <f t="shared" si="3"/>
        <v>#DIV/0!</v>
      </c>
      <c r="I35" s="44" t="e">
        <f t="shared" si="1"/>
        <v>#DIV/0!</v>
      </c>
      <c r="J35" s="43">
        <f t="shared" si="2"/>
        <v>0</v>
      </c>
    </row>
    <row r="36" spans="1:12" x14ac:dyDescent="0.25">
      <c r="B36" s="17" t="s">
        <v>22</v>
      </c>
    </row>
    <row r="37" spans="1:12" x14ac:dyDescent="0.25">
      <c r="B37" s="68">
        <v>1907</v>
      </c>
      <c r="C37" s="68">
        <v>109202054</v>
      </c>
      <c r="D37" s="69">
        <f>C37/B37</f>
        <v>57263.793392763502</v>
      </c>
      <c r="E37" s="69">
        <v>6552300</v>
      </c>
      <c r="F37" s="69">
        <v>30000</v>
      </c>
      <c r="G37" s="70">
        <f>F37+E37+C37</f>
        <v>115784354</v>
      </c>
      <c r="H37">
        <f>G37/B37</f>
        <v>60715.445201887778</v>
      </c>
      <c r="I37" s="13" t="e">
        <f>G37/#REF!</f>
        <v>#REF!</v>
      </c>
      <c r="K37">
        <f>A37+B37</f>
        <v>1907</v>
      </c>
      <c r="L37">
        <f>G37/K37</f>
        <v>60715.445201887778</v>
      </c>
    </row>
    <row r="38" spans="1:12" x14ac:dyDescent="0.25">
      <c r="B38" s="17">
        <v>1581</v>
      </c>
      <c r="C38" s="17">
        <v>91255625</v>
      </c>
      <c r="D38">
        <f>C38/B38</f>
        <v>57720.192915876025</v>
      </c>
      <c r="E38">
        <v>5475500</v>
      </c>
      <c r="F38" s="69">
        <v>30000</v>
      </c>
      <c r="G38" s="13">
        <f>F38+E38+C38</f>
        <v>96761125</v>
      </c>
      <c r="H38">
        <f>G38/B38</f>
        <v>61202.482605945603</v>
      </c>
      <c r="I38" s="13" t="e">
        <f>G38/#REF!</f>
        <v>#REF!</v>
      </c>
      <c r="J38" t="e">
        <f>G38/A38</f>
        <v>#DIV/0!</v>
      </c>
    </row>
    <row r="39" spans="1:12" x14ac:dyDescent="0.25">
      <c r="B39" s="17">
        <v>2024</v>
      </c>
      <c r="C39" s="17">
        <v>114123000</v>
      </c>
      <c r="D39">
        <f>C39/B39</f>
        <v>56384.881422924904</v>
      </c>
      <c r="E39">
        <v>245000</v>
      </c>
      <c r="F39">
        <v>30000</v>
      </c>
      <c r="G39" s="13">
        <f>F39+E39+C39</f>
        <v>114398000</v>
      </c>
      <c r="H39">
        <f>G39/B39</f>
        <v>56520.750988142296</v>
      </c>
    </row>
    <row r="40" spans="1:12" ht="15.75" x14ac:dyDescent="0.25">
      <c r="A40" s="15"/>
      <c r="D40" t="e">
        <f>C40/B40</f>
        <v>#DIV/0!</v>
      </c>
      <c r="E40">
        <v>392000</v>
      </c>
      <c r="F40">
        <v>30000</v>
      </c>
      <c r="G40" s="13">
        <f>F40+E40+C40</f>
        <v>422000</v>
      </c>
      <c r="H40" t="e">
        <f>G40/B40</f>
        <v>#DIV/0!</v>
      </c>
    </row>
    <row r="41" spans="1:12" ht="15.75" x14ac:dyDescent="0.25">
      <c r="A41" s="15"/>
      <c r="B41" s="62"/>
      <c r="C41" s="62"/>
      <c r="D41" s="63" t="e">
        <f>C41/B41</f>
        <v>#DIV/0!</v>
      </c>
      <c r="E41" s="63">
        <v>210000</v>
      </c>
      <c r="F41" s="63">
        <v>30000</v>
      </c>
      <c r="G41" s="64">
        <f>F41+E41+C41</f>
        <v>240000</v>
      </c>
      <c r="H41" s="63" t="e">
        <f>G41/B41</f>
        <v>#DIV/0!</v>
      </c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45" spans="1:12" ht="15.75" x14ac:dyDescent="0.25">
      <c r="A45" s="15"/>
    </row>
    <row r="46" spans="1:12" ht="15.75" x14ac:dyDescent="0.25">
      <c r="A46" s="15"/>
    </row>
    <row r="53" spans="3:6" x14ac:dyDescent="0.25">
      <c r="C53" s="21"/>
      <c r="D53" s="20" t="s">
        <v>32</v>
      </c>
      <c r="E53" s="20"/>
      <c r="F53" s="20"/>
    </row>
    <row r="54" spans="3:6" x14ac:dyDescent="0.25">
      <c r="C54" s="21"/>
      <c r="D54" s="20" t="s">
        <v>29</v>
      </c>
      <c r="E54" s="20"/>
      <c r="F54" s="20"/>
    </row>
    <row r="55" spans="3:6" x14ac:dyDescent="0.25">
      <c r="C55" s="21" t="s">
        <v>28</v>
      </c>
      <c r="D55" s="20">
        <v>450</v>
      </c>
      <c r="E55" s="20">
        <v>8050000</v>
      </c>
      <c r="F55" s="20">
        <f>E55/D55</f>
        <v>17888.888888888891</v>
      </c>
    </row>
    <row r="56" spans="3:6" x14ac:dyDescent="0.25">
      <c r="C56" s="21" t="s">
        <v>30</v>
      </c>
      <c r="D56" s="20">
        <v>659</v>
      </c>
      <c r="E56" s="20">
        <v>10400000</v>
      </c>
      <c r="F56" s="20">
        <f>E56/D56</f>
        <v>15781.487101669196</v>
      </c>
    </row>
    <row r="57" spans="3:6" x14ac:dyDescent="0.25">
      <c r="C57" s="21" t="s">
        <v>28</v>
      </c>
      <c r="D57" s="20">
        <v>460</v>
      </c>
      <c r="E57" s="20">
        <v>7500000</v>
      </c>
      <c r="F57" s="20">
        <f>E57/D57</f>
        <v>16304.347826086956</v>
      </c>
    </row>
    <row r="58" spans="3:6" x14ac:dyDescent="0.25">
      <c r="C58" s="21" t="s">
        <v>31</v>
      </c>
      <c r="D58" s="20">
        <v>1149</v>
      </c>
      <c r="E58" s="20">
        <v>17500000</v>
      </c>
      <c r="F58" s="20">
        <f>E58/D58</f>
        <v>15230.635335073977</v>
      </c>
    </row>
    <row r="59" spans="3:6" x14ac:dyDescent="0.25">
      <c r="C59" s="21" t="s">
        <v>30</v>
      </c>
      <c r="D59" s="20">
        <v>612</v>
      </c>
      <c r="E59" s="20">
        <v>9300000</v>
      </c>
      <c r="F59" s="20">
        <f>E59/D59</f>
        <v>15196.078431372549</v>
      </c>
    </row>
    <row r="66" spans="4:6" x14ac:dyDescent="0.25">
      <c r="D66" s="13"/>
      <c r="E66" s="13"/>
      <c r="F66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6F274-F07F-41BB-A946-D0E2242358F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6A46F-F8D7-4663-A5AD-EB93586577ED}">
  <dimension ref="A1"/>
  <sheetViews>
    <sheetView workbookViewId="0">
      <selection activeCell="Y30" sqref="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56C6E-56F4-40FC-BED3-19D6A135E4DF}">
  <dimension ref="A1"/>
  <sheetViews>
    <sheetView workbookViewId="0">
      <selection activeCell="S24" sqref="S24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2023-11-30T11:21:18Z</dcterms:modified>
</cp:coreProperties>
</file>