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133B39C0-BA54-4309-B387-8EDC294EDF6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</workbook>
</file>

<file path=xl/calcChain.xml><?xml version="1.0" encoding="utf-8"?>
<calcChain xmlns="http://schemas.openxmlformats.org/spreadsheetml/2006/main">
  <c r="P17" i="1" l="1"/>
  <c r="P16" i="1"/>
  <c r="P15" i="1"/>
  <c r="P14" i="1"/>
  <c r="P13" i="1"/>
  <c r="P12" i="1"/>
  <c r="P11" i="1"/>
  <c r="M26" i="1"/>
  <c r="B34" i="1"/>
  <c r="B33" i="1"/>
  <c r="B19" i="1"/>
  <c r="B18" i="1"/>
  <c r="G5" i="1"/>
  <c r="F5" i="1"/>
  <c r="J2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K33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<sst xmlns="http://schemas.openxmlformats.org/spreadsheetml/2006/main" count="35" uniqueCount="33">
  <si>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</si>
  <si>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</si>
  <si>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</si>
  <si>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</si>
  <si>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</si>
  <si>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</si>
  <si>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</si>
  <si>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</si>
  <si>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</si>
  <si>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</si>
  <si>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</si>
  <si>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</si>
  <si>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</si>
  <si>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</si>
  <si>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</si>
  <si>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</si>
  <si>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</si>
  <si>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</si>
  <si>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</si>
  <si>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</si>
  <si>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</si>
  <si>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</si>
  <si>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</si>
  <si>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</si>
  <si>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</si>
  <si>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</si>
  <si>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Hall</t>
  </si>
  <si>
    <t>Kit</t>
  </si>
  <si>
    <t>Bed</t>
  </si>
  <si>
    <t>Pass</t>
  </si>
  <si>
    <t>Bath</t>
  </si>
  <si>
    <t>Toi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</si>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</sst>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0" fontId="0" fillId="0" borderId="7" xfId="0" applyBorder="1"/>
    <xf numFmtId="43" fontId="0" fillId="0" borderId="8" xfId="0" applyNumberFormat="1" applyBorder="1"/>
    <xf numFmtId="43" fontId="0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22</xdr:col>
      <xdr:colOff>525816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572D7-6B3B-41BE-9F81-6683F2DD5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3908441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573537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FF3996-E5D5-4D7A-A843-4FED32AF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94337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191C5-2D00-4379-8FFD-FE8310CF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325682</xdr:colOff>
      <xdr:row>47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E9CAF-E64E-7B29-EF73-0AE585B0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27282" cy="9126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420094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1879B-867B-BFAF-FA11-347B0205A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25694" cy="8211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41</xdr:row>
      <xdr:rowOff>180975</xdr:rowOff>
    </xdr:from>
    <xdr:to>
      <xdr:col>12</xdr:col>
      <xdr:colOff>315325</xdr:colOff>
      <xdr:row>83</xdr:row>
      <xdr:rowOff>96355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27F37-D4DE-E2C8-239F-C5329AA5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7991475"/>
          <a:ext cx="7163800" cy="7916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2"/>
  <sheetViews>
    <sheetView tabSelected="1" zoomScaleNormal="100" workbookViewId="0">
      <selection activeCell="N18" sqref="N18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  <col min="16" max="16" width="12" customWidth="1"/>
  </cols>
  <sheetData>
    <row r="1" spans="1:16" x14ac:dyDescent="0.25">
      <c r="A1" s="2"/>
      <c r="B1" s="33"/>
      <c r="C1" s="19"/>
      <c r="F1" s="2"/>
      <c r="G1" s="3"/>
      <c r="H1" s="3"/>
      <c r="I1" s="4"/>
      <c r="L1" s="2"/>
      <c r="M1" s="3"/>
      <c r="N1" s="3"/>
      <c r="O1" s="4"/>
    </row>
    <row r="2" spans="1:16" ht="16.5" x14ac:dyDescent="0.3">
      <c r="A2" s="29"/>
      <c r="B2" s="34" t="s">
        <v>24</v>
      </c>
      <c r="C2" s="34"/>
      <c r="D2" s="42"/>
      <c r="E2" s="15"/>
      <c r="F2" t="s">
        <v>13</v>
      </c>
      <c r="I2" s="6"/>
      <c r="L2" s="5"/>
      <c r="O2" s="6"/>
    </row>
    <row r="3" spans="1:16" ht="16.5" x14ac:dyDescent="0.3">
      <c r="A3" s="29" t="s">
        <v>0</v>
      </c>
      <c r="B3" s="35">
        <v>16000</v>
      </c>
      <c r="C3" s="35"/>
      <c r="D3" s="32"/>
      <c r="E3" s="12"/>
      <c r="F3" s="5">
        <v>2023</v>
      </c>
      <c r="G3" s="7">
        <v>2023</v>
      </c>
      <c r="H3" s="8">
        <f>G3-F3</f>
        <v>0</v>
      </c>
      <c r="I3" s="6"/>
      <c r="J3">
        <v>26620</v>
      </c>
      <c r="L3" s="5"/>
      <c r="M3" s="7"/>
      <c r="N3" s="8"/>
      <c r="O3" s="6"/>
    </row>
    <row r="4" spans="1:16" ht="33" x14ac:dyDescent="0.3">
      <c r="A4" s="30" t="s">
        <v>1</v>
      </c>
      <c r="B4" s="35">
        <v>3000</v>
      </c>
      <c r="C4" s="35"/>
      <c r="D4" s="32"/>
      <c r="E4" s="12"/>
      <c r="F4" s="9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6" ht="16.5" x14ac:dyDescent="0.3">
      <c r="A5" s="29" t="s">
        <v>2</v>
      </c>
      <c r="B5" s="35">
        <f>B3-B4</f>
        <v>13000</v>
      </c>
      <c r="C5" s="35"/>
      <c r="D5" s="32"/>
      <c r="E5" s="18"/>
      <c r="F5" s="59">
        <f>44.87*10.764</f>
        <v>482.98067999999995</v>
      </c>
      <c r="G5" s="21">
        <f>F5*1.1</f>
        <v>531.27874799999995</v>
      </c>
      <c r="H5" s="24"/>
      <c r="I5" s="38"/>
      <c r="J5">
        <f>J4/10.764</f>
        <v>2596.711259754738</v>
      </c>
      <c r="L5" s="5"/>
      <c r="M5" s="7"/>
      <c r="N5" s="8"/>
      <c r="O5" s="6"/>
    </row>
    <row r="6" spans="1:16" ht="16.5" x14ac:dyDescent="0.3">
      <c r="A6" s="29" t="s">
        <v>3</v>
      </c>
      <c r="B6" s="35">
        <f>B4</f>
        <v>3000</v>
      </c>
      <c r="C6" s="35"/>
      <c r="D6" s="32"/>
      <c r="E6" s="62"/>
      <c r="F6" s="62"/>
      <c r="G6" s="22"/>
      <c r="H6" s="24"/>
      <c r="I6" s="16"/>
      <c r="J6" s="17"/>
      <c r="L6" s="5"/>
      <c r="M6" s="7"/>
      <c r="N6" s="8"/>
      <c r="O6" s="6"/>
    </row>
    <row r="7" spans="1:16" ht="16.5" x14ac:dyDescent="0.3">
      <c r="A7" s="29" t="s">
        <v>4</v>
      </c>
      <c r="B7" s="31">
        <v>0</v>
      </c>
      <c r="C7" s="31"/>
      <c r="D7" s="43"/>
      <c r="E7" s="63"/>
      <c r="F7" s="18"/>
      <c r="G7" s="22"/>
      <c r="H7" s="22"/>
      <c r="I7" s="17"/>
      <c r="J7" s="17"/>
      <c r="K7">
        <f>J7/10.764</f>
        <v>0</v>
      </c>
      <c r="L7" s="5"/>
      <c r="M7" s="10"/>
      <c r="N7" s="11"/>
      <c r="O7" s="6"/>
    </row>
    <row r="8" spans="1:16" ht="16.5" x14ac:dyDescent="0.3">
      <c r="A8" s="29" t="s">
        <v>5</v>
      </c>
      <c r="B8" s="31">
        <f>B9-B7</f>
        <v>60</v>
      </c>
      <c r="C8" s="31"/>
      <c r="D8" s="44"/>
      <c r="E8" s="40"/>
      <c r="F8" s="18"/>
      <c r="G8" s="23"/>
      <c r="H8" s="22"/>
      <c r="I8" s="17"/>
      <c r="J8" s="17"/>
      <c r="L8" s="5"/>
      <c r="M8" s="10"/>
      <c r="N8" s="11"/>
      <c r="O8" s="6"/>
    </row>
    <row r="9" spans="1:16" ht="16.5" x14ac:dyDescent="0.3">
      <c r="A9" s="29" t="s">
        <v>6</v>
      </c>
      <c r="B9" s="31">
        <v>60</v>
      </c>
      <c r="C9" s="31"/>
      <c r="D9" s="43"/>
      <c r="E9" s="39"/>
      <c r="F9" s="41"/>
      <c r="G9" s="37"/>
    </row>
    <row r="10" spans="1:16" ht="33" x14ac:dyDescent="0.3">
      <c r="A10" s="30" t="s">
        <v>7</v>
      </c>
      <c r="B10" s="31">
        <f>90*B7/B9</f>
        <v>0</v>
      </c>
      <c r="C10" s="31"/>
      <c r="D10" s="43"/>
      <c r="E10" s="39"/>
      <c r="F10" s="18"/>
      <c r="G10" s="21"/>
      <c r="N10" t="s">
        <v>32</v>
      </c>
    </row>
    <row r="11" spans="1:16" ht="16.5" x14ac:dyDescent="0.3">
      <c r="A11" s="29"/>
      <c r="B11" s="36">
        <f>B10%</f>
        <v>0</v>
      </c>
      <c r="C11" s="36"/>
      <c r="D11" s="45"/>
      <c r="E11" s="27"/>
      <c r="F11" s="12"/>
      <c r="G11" s="22"/>
      <c r="M11" t="s">
        <v>26</v>
      </c>
      <c r="N11">
        <v>10.9</v>
      </c>
      <c r="O11">
        <v>18.23</v>
      </c>
      <c r="P11">
        <f>N11*O11</f>
        <v>198.70700000000002</v>
      </c>
    </row>
    <row r="12" spans="1:16" ht="16.5" x14ac:dyDescent="0.3">
      <c r="A12" s="29" t="s">
        <v>8</v>
      </c>
      <c r="B12" s="35">
        <f>B6*B11</f>
        <v>0</v>
      </c>
      <c r="C12" s="35"/>
      <c r="D12" s="46"/>
      <c r="E12" s="1"/>
      <c r="F12" s="12"/>
      <c r="G12" s="22"/>
      <c r="M12" t="s">
        <v>27</v>
      </c>
      <c r="N12">
        <v>10.78</v>
      </c>
      <c r="O12">
        <v>8.85</v>
      </c>
      <c r="P12">
        <f t="shared" ref="P12:P16" si="0">N12*O12</f>
        <v>95.402999999999992</v>
      </c>
    </row>
    <row r="13" spans="1:16" ht="16.5" x14ac:dyDescent="0.3">
      <c r="A13" s="29" t="s">
        <v>9</v>
      </c>
      <c r="B13" s="35">
        <f>B6-B12</f>
        <v>3000</v>
      </c>
      <c r="C13" s="35"/>
      <c r="D13" s="46"/>
      <c r="E13" s="1"/>
      <c r="F13" s="12"/>
      <c r="G13" s="23"/>
      <c r="M13" t="s">
        <v>28</v>
      </c>
      <c r="N13">
        <v>9.76</v>
      </c>
      <c r="O13">
        <v>11.08</v>
      </c>
      <c r="P13">
        <f t="shared" si="0"/>
        <v>108.1408</v>
      </c>
    </row>
    <row r="14" spans="1:16" ht="16.5" x14ac:dyDescent="0.3">
      <c r="A14" s="29" t="s">
        <v>2</v>
      </c>
      <c r="B14" s="35">
        <f>B5</f>
        <v>13000</v>
      </c>
      <c r="C14" s="35"/>
      <c r="D14" s="32"/>
      <c r="E14" s="12"/>
      <c r="F14" s="14"/>
      <c r="M14" t="s">
        <v>29</v>
      </c>
      <c r="N14">
        <v>4.46</v>
      </c>
      <c r="O14">
        <v>5.65</v>
      </c>
      <c r="P14">
        <f t="shared" si="0"/>
        <v>25.199000000000002</v>
      </c>
    </row>
    <row r="15" spans="1:16" ht="16.5" x14ac:dyDescent="0.3">
      <c r="A15" s="29" t="s">
        <v>10</v>
      </c>
      <c r="B15" s="35">
        <f>B14+B13</f>
        <v>16000</v>
      </c>
      <c r="C15" s="35"/>
      <c r="D15" s="32"/>
      <c r="E15" s="12"/>
      <c r="F15" s="14"/>
      <c r="G15" s="25"/>
      <c r="M15" t="s">
        <v>30</v>
      </c>
      <c r="N15">
        <v>3.81</v>
      </c>
      <c r="O15">
        <v>3.47</v>
      </c>
      <c r="P15">
        <f t="shared" si="0"/>
        <v>13.220700000000001</v>
      </c>
    </row>
    <row r="16" spans="1:16" ht="16.5" x14ac:dyDescent="0.3">
      <c r="A16" s="54" t="s">
        <v>23</v>
      </c>
      <c r="B16" s="53">
        <v>483</v>
      </c>
      <c r="C16" s="53"/>
      <c r="D16" s="54"/>
      <c r="E16" s="12"/>
      <c r="F16" s="23"/>
      <c r="G16" s="26"/>
      <c r="M16" t="s">
        <v>31</v>
      </c>
      <c r="N16">
        <v>3.91</v>
      </c>
      <c r="O16">
        <v>6.07</v>
      </c>
      <c r="P16">
        <f t="shared" si="0"/>
        <v>23.733700000000002</v>
      </c>
    </row>
    <row r="17" spans="1:16" ht="16.5" x14ac:dyDescent="0.3">
      <c r="A17" s="54" t="s">
        <v>11</v>
      </c>
      <c r="B17" s="55">
        <f>B15*B16</f>
        <v>7728000</v>
      </c>
      <c r="C17" s="55"/>
      <c r="D17" s="56"/>
      <c r="E17" s="12"/>
      <c r="F17" s="23"/>
      <c r="G17" s="23"/>
      <c r="P17" s="11">
        <f>SUM(P11:P16)</f>
        <v>464.40420000000006</v>
      </c>
    </row>
    <row r="18" spans="1:16" ht="16.5" x14ac:dyDescent="0.3">
      <c r="A18" s="54" t="s">
        <v>12</v>
      </c>
      <c r="B18" s="55">
        <f>531*B4</f>
        <v>1593000</v>
      </c>
      <c r="C18" s="55"/>
      <c r="D18" s="56"/>
      <c r="E18" s="12"/>
      <c r="F18" s="12"/>
      <c r="G18" s="12"/>
    </row>
    <row r="19" spans="1:16" ht="16.5" x14ac:dyDescent="0.3">
      <c r="A19" s="53" t="s">
        <v>16</v>
      </c>
      <c r="B19" s="57">
        <f>B17*0.03/12</f>
        <v>19320</v>
      </c>
      <c r="C19" s="55"/>
      <c r="D19" s="55"/>
      <c r="E19" s="12"/>
    </row>
    <row r="20" spans="1:16" x14ac:dyDescent="0.25">
      <c r="B20" s="20"/>
      <c r="C20" s="20"/>
    </row>
    <row r="21" spans="1:16" x14ac:dyDescent="0.25">
      <c r="B21" s="20"/>
      <c r="C21" s="20"/>
    </row>
    <row r="23" spans="1:16" x14ac:dyDescent="0.25">
      <c r="D23" t="s">
        <v>14</v>
      </c>
    </row>
    <row r="24" spans="1:16" x14ac:dyDescent="0.25">
      <c r="B24" s="58" t="s">
        <v>20</v>
      </c>
      <c r="C24" s="58" t="s">
        <v>15</v>
      </c>
      <c r="D24" s="59" t="s">
        <v>21</v>
      </c>
      <c r="E24" s="59"/>
      <c r="F24" s="59" t="s">
        <v>11</v>
      </c>
      <c r="G24" s="59" t="s">
        <v>17</v>
      </c>
      <c r="H24" s="59" t="s">
        <v>18</v>
      </c>
      <c r="I24" s="59" t="s">
        <v>19</v>
      </c>
      <c r="J24" s="59"/>
      <c r="M24">
        <v>15345</v>
      </c>
    </row>
    <row r="25" spans="1:16" ht="17.25" x14ac:dyDescent="0.3">
      <c r="B25" s="58"/>
      <c r="C25" s="58">
        <v>400</v>
      </c>
      <c r="D25" s="59"/>
      <c r="E25" s="59"/>
      <c r="F25" s="59">
        <v>9900000</v>
      </c>
      <c r="G25" s="18">
        <f t="shared" ref="G25:G31" si="1">F25/C25</f>
        <v>24750</v>
      </c>
      <c r="H25" s="18" t="e">
        <f>F25/D25</f>
        <v>#DIV/0!</v>
      </c>
      <c r="I25" s="18" t="e">
        <f t="shared" ref="I25:I31" si="2">F25/B25</f>
        <v>#DIV/0!</v>
      </c>
      <c r="J25" s="59">
        <f>B25/C25</f>
        <v>0</v>
      </c>
      <c r="K25" s="28"/>
      <c r="M25">
        <v>1536</v>
      </c>
    </row>
    <row r="26" spans="1:16" ht="17.25" x14ac:dyDescent="0.3">
      <c r="B26" s="58"/>
      <c r="C26" s="58">
        <v>270</v>
      </c>
      <c r="D26" s="59">
        <v>325</v>
      </c>
      <c r="E26" s="59"/>
      <c r="F26" s="59">
        <v>4500000</v>
      </c>
      <c r="G26" s="18">
        <f t="shared" si="1"/>
        <v>16666.666666666668</v>
      </c>
      <c r="H26" s="18">
        <f>F26/D26</f>
        <v>13846.153846153846</v>
      </c>
      <c r="I26" s="18" t="e">
        <f t="shared" si="2"/>
        <v>#DIV/0!</v>
      </c>
      <c r="J26" s="59">
        <f t="shared" ref="J26:J30" si="3">D26/C26</f>
        <v>1.2037037037037037</v>
      </c>
      <c r="K26" s="28"/>
      <c r="M26">
        <f>M25*M24</f>
        <v>23569920</v>
      </c>
    </row>
    <row r="27" spans="1:16" x14ac:dyDescent="0.25">
      <c r="B27" s="58"/>
      <c r="C27" s="58">
        <v>300</v>
      </c>
      <c r="D27" s="59"/>
      <c r="E27" s="59"/>
      <c r="F27" s="18">
        <v>6500000</v>
      </c>
      <c r="G27" s="18">
        <f t="shared" si="1"/>
        <v>21666.666666666668</v>
      </c>
      <c r="H27" s="18" t="e">
        <f t="shared" ref="H27:H31" si="4">F27/D27</f>
        <v>#DIV/0!</v>
      </c>
      <c r="I27" s="18" t="e">
        <f t="shared" si="2"/>
        <v>#DIV/0!</v>
      </c>
      <c r="J27" s="59">
        <f t="shared" si="3"/>
        <v>0</v>
      </c>
    </row>
    <row r="28" spans="1:16" x14ac:dyDescent="0.25">
      <c r="B28" s="58"/>
      <c r="C28" s="58">
        <v>460</v>
      </c>
      <c r="D28" s="59"/>
      <c r="E28" s="59"/>
      <c r="F28" s="18">
        <v>9200000</v>
      </c>
      <c r="G28" s="18">
        <f t="shared" si="1"/>
        <v>20000</v>
      </c>
      <c r="H28" s="18" t="e">
        <f t="shared" si="4"/>
        <v>#DIV/0!</v>
      </c>
      <c r="I28" s="18" t="e">
        <f t="shared" si="2"/>
        <v>#DIV/0!</v>
      </c>
      <c r="J28" s="59">
        <f t="shared" si="3"/>
        <v>0</v>
      </c>
    </row>
    <row r="29" spans="1:16" x14ac:dyDescent="0.25">
      <c r="C29" s="58">
        <v>435</v>
      </c>
      <c r="D29" s="59"/>
      <c r="F29" s="60">
        <v>9500000</v>
      </c>
      <c r="G29" s="60">
        <f t="shared" si="1"/>
        <v>21839.080459770114</v>
      </c>
      <c r="H29" s="18" t="e">
        <f t="shared" si="4"/>
        <v>#DIV/0!</v>
      </c>
      <c r="I29" s="60" t="e">
        <f t="shared" si="2"/>
        <v>#DIV/0!</v>
      </c>
      <c r="J29" s="61">
        <f t="shared" si="3"/>
        <v>0</v>
      </c>
    </row>
    <row r="30" spans="1:16" x14ac:dyDescent="0.25">
      <c r="C30" s="15">
        <v>400</v>
      </c>
      <c r="D30" s="59"/>
      <c r="F30" s="60">
        <v>7500000</v>
      </c>
      <c r="G30" s="60">
        <f t="shared" si="1"/>
        <v>18750</v>
      </c>
      <c r="H30" s="60" t="e">
        <f t="shared" si="4"/>
        <v>#DIV/0!</v>
      </c>
      <c r="I30" s="60" t="e">
        <f t="shared" si="2"/>
        <v>#DIV/0!</v>
      </c>
      <c r="J30" s="61">
        <f t="shared" si="3"/>
        <v>0</v>
      </c>
    </row>
    <row r="31" spans="1:16" x14ac:dyDescent="0.25">
      <c r="F31" s="61"/>
      <c r="G31" s="60" t="e">
        <f t="shared" si="1"/>
        <v>#DIV/0!</v>
      </c>
      <c r="H31" s="60" t="e">
        <f t="shared" si="4"/>
        <v>#DIV/0!</v>
      </c>
      <c r="I31" s="60" t="e">
        <f t="shared" si="2"/>
        <v>#DIV/0!</v>
      </c>
    </row>
    <row r="32" spans="1:16" x14ac:dyDescent="0.25">
      <c r="B32" s="15" t="s">
        <v>22</v>
      </c>
    </row>
    <row r="33" spans="1:12" x14ac:dyDescent="0.25">
      <c r="B33" s="50">
        <f>28.15*10.764</f>
        <v>303.00659999999999</v>
      </c>
      <c r="C33" s="50">
        <v>5287000</v>
      </c>
      <c r="D33" s="51">
        <f>C33/B33</f>
        <v>17448.464818918135</v>
      </c>
      <c r="E33" s="51">
        <v>317300</v>
      </c>
      <c r="F33" s="51">
        <v>30000</v>
      </c>
      <c r="G33" s="52">
        <f>F33+E33+C33</f>
        <v>5634300</v>
      </c>
      <c r="H33">
        <f>G33/B33</f>
        <v>18594.644473090684</v>
      </c>
      <c r="I33" s="12" t="e">
        <f>G33/#REF!</f>
        <v>#REF!</v>
      </c>
      <c r="K33">
        <f>A33+B33</f>
        <v>303.00659999999999</v>
      </c>
      <c r="L33">
        <f>G33/K33</f>
        <v>18594.644473090684</v>
      </c>
    </row>
    <row r="34" spans="1:12" x14ac:dyDescent="0.25">
      <c r="B34" s="50">
        <f>28.15*10.764</f>
        <v>303.00659999999999</v>
      </c>
      <c r="C34" s="15">
        <v>5200000</v>
      </c>
      <c r="D34">
        <f>C34/B34</f>
        <v>17161.342360199415</v>
      </c>
      <c r="E34">
        <v>720000</v>
      </c>
      <c r="F34" s="51">
        <v>30000</v>
      </c>
      <c r="G34" s="12">
        <f>F34+E34+C34</f>
        <v>5950000</v>
      </c>
      <c r="H34">
        <f>G34/B34</f>
        <v>19636.53596984356</v>
      </c>
      <c r="I34" s="12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2">
        <f>F35+E35+C35</f>
        <v>275000</v>
      </c>
      <c r="H35" t="e">
        <f>G35/B35</f>
        <v>#DIV/0!</v>
      </c>
    </row>
    <row r="36" spans="1:12" ht="15.75" x14ac:dyDescent="0.25">
      <c r="A36" s="13"/>
      <c r="D36" t="e">
        <f>C36/B36</f>
        <v>#DIV/0!</v>
      </c>
      <c r="E36">
        <v>392000</v>
      </c>
      <c r="F36">
        <v>30000</v>
      </c>
      <c r="G36" s="12">
        <f>F36+E36+C36</f>
        <v>422000</v>
      </c>
      <c r="H36" t="e">
        <f>G36/B36</f>
        <v>#DIV/0!</v>
      </c>
    </row>
    <row r="37" spans="1:12" ht="15.75" x14ac:dyDescent="0.25">
      <c r="A37" s="13"/>
      <c r="B37" s="47"/>
      <c r="C37" s="47"/>
      <c r="D37" s="48" t="e">
        <f>C37/B37</f>
        <v>#DIV/0!</v>
      </c>
      <c r="E37" s="48">
        <v>210000</v>
      </c>
      <c r="F37" s="48">
        <v>30000</v>
      </c>
      <c r="G37" s="49">
        <f>F37+E37+C37</f>
        <v>240000</v>
      </c>
      <c r="H37" s="48" t="e">
        <f>G37/B37</f>
        <v>#DIV/0!</v>
      </c>
    </row>
    <row r="38" spans="1:12" ht="15.75" x14ac:dyDescent="0.25">
      <c r="A38" s="13"/>
    </row>
    <row r="39" spans="1:12" ht="15.75" x14ac:dyDescent="0.25">
      <c r="A39" s="13"/>
    </row>
    <row r="40" spans="1:12" ht="15.75" x14ac:dyDescent="0.25">
      <c r="A40" s="13"/>
    </row>
    <row r="41" spans="1:12" ht="15.75" x14ac:dyDescent="0.25">
      <c r="A41" s="13"/>
    </row>
    <row r="42" spans="1:12" ht="15.75" x14ac:dyDescent="0.25">
      <c r="A42" s="13"/>
    </row>
    <row r="62" spans="4:6" x14ac:dyDescent="0.25">
      <c r="D62" s="12"/>
      <c r="E62" s="12"/>
      <c r="F62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47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2023-11-29T07:56:06Z</dcterms:modified>
</cp:coreProperties>
</file>