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Vaishali Sunil Joshi\"/>
    </mc:Choice>
  </mc:AlternateContent>
  <xr:revisionPtr revIDLastSave="0" documentId="13_ncr:1_{62452633-4B75-4AF5-85BA-AC037331E9C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4" i="4" l="1"/>
  <c r="P24" i="4"/>
  <c r="R6" i="4" l="1"/>
  <c r="Q6" i="4"/>
  <c r="T6" i="4"/>
  <c r="H29" i="4" l="1"/>
  <c r="H20" i="4"/>
  <c r="H22" i="4" s="1"/>
  <c r="I19" i="4"/>
  <c r="I18" i="4"/>
  <c r="Q12" i="4" l="1"/>
  <c r="P12" i="4"/>
  <c r="P11" i="4"/>
  <c r="Q11" i="4" s="1"/>
  <c r="P10" i="4"/>
  <c r="Q10" i="4" s="1"/>
  <c r="P9" i="4"/>
  <c r="Q9" i="4" s="1"/>
  <c r="P8" i="4"/>
  <c r="Q8" i="4" s="1"/>
  <c r="P7" i="4"/>
  <c r="Q7" i="4" s="1"/>
  <c r="P6" i="4"/>
  <c r="P5" i="4"/>
  <c r="Q4" i="4"/>
  <c r="P3" i="4"/>
  <c r="Q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<sst xmlns="http://schemas.openxmlformats.org/spreadsheetml/2006/main" count="37" uniqueCount="31">
  <si>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</si>
  <si>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</si>
  <si>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</si>
  <si>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</si>
  <si>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</si>
  <si>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</si>
  <si>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</si>
  <si>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</si>
  <si>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</si>
  <si>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</si>
  <si>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</si>
  <si>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</si>
  <si>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</si>
  <si>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1204, 12th floor, Erica, Royakl Garden, Dokali, kalyan east</t>
  </si>
  <si>
    <t>ca</t>
  </si>
  <si>
    <t>open terrace</t>
  </si>
  <si>
    <t>rate</t>
  </si>
  <si>
    <t>agreement - 22.02.2014</t>
  </si>
  <si>
    <t>av</t>
  </si>
  <si>
    <t>sd</t>
  </si>
  <si>
    <t>rg</t>
  </si>
  <si>
    <t>bv</t>
  </si>
  <si>
    <t>fmv</t>
  </si>
  <si>
    <t>royal garden</t>
  </si>
  <si>
    <t>19.06.23</t>
  </si>
  <si>
    <t>mca</t>
  </si>
  <si>
    <t>terrace</t>
  </si>
  <si>
    <t>bal</t>
  </si>
  <si>
    <t>dry</t>
  </si>
  <si>
    <t>on bua 8500/- psf</t>
  </si>
  <si>
    <t>yoc - 2016 - 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</si>
</sst>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440423</xdr:colOff>
      <xdr:row>49</xdr:row>
      <xdr:rowOff>77450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857A2B-8B26-4EDE-81C0-07A942FA7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90023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173686</xdr:colOff>
      <xdr:row>53</xdr:row>
      <xdr:rowOff>144145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63E13-3D9C-4DFE-B8A4-A592FA1E8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023286" cy="90976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211791</xdr:colOff>
      <xdr:row>49</xdr:row>
      <xdr:rowOff>67961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A5C17D-0441-410F-B929-9043DB0A4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61391" cy="92119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392536</xdr:colOff>
      <xdr:row>44</xdr:row>
      <xdr:rowOff>10623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489358-3E78-4F6F-A7CE-BA25E9F9D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13336" cy="7868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7EA19E-42F9-4C11-949B-DE4D222D5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32" sqref="I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566.66666666666674</v>
      </c>
      <c r="C2" s="4">
        <f>B2*1.2</f>
        <v>680.00000000000011</v>
      </c>
      <c r="D2" s="4">
        <f t="shared" ref="D2:D13" si="2">C2*1.2</f>
        <v>816.00000000000011</v>
      </c>
      <c r="E2" s="5">
        <f t="shared" ref="E2:E13" si="3">R2</f>
        <v>8000000</v>
      </c>
      <c r="F2" s="10">
        <f t="shared" ref="F2:F13" si="4">ROUND((E2/B2),0)</f>
        <v>14118</v>
      </c>
      <c r="G2" s="10">
        <f t="shared" ref="G2:G13" si="5">ROUND((E2/C2),0)</f>
        <v>11765</v>
      </c>
      <c r="H2" s="10">
        <f t="shared" ref="H2:H13" si="6">ROUND((E2/D2),0)</f>
        <v>9804</v>
      </c>
      <c r="I2" s="4" t="e">
        <f>#REF!</f>
        <v>#REF!</v>
      </c>
      <c r="J2" s="4" t="str">
        <f t="shared" ref="J2:J13" si="7">S2</f>
        <v>royal garden</v>
      </c>
      <c r="O2">
        <v>0</v>
      </c>
      <c r="P2">
        <v>680</v>
      </c>
      <c r="Q2">
        <f t="shared" ref="Q2:Q12" si="8">P2/1.2</f>
        <v>566.66666666666674</v>
      </c>
      <c r="R2" s="2">
        <v>8000000</v>
      </c>
      <c r="S2" s="8" t="s">
        <v>23</v>
      </c>
      <c r="T2" s="8"/>
    </row>
    <row r="3" spans="1:20" x14ac:dyDescent="0.25">
      <c r="A3" s="4">
        <f t="shared" si="0"/>
        <v>0</v>
      </c>
      <c r="B3" s="4">
        <f t="shared" si="1"/>
        <v>950</v>
      </c>
      <c r="C3" s="4">
        <f t="shared" ref="C3:C15" si="9">B3*1.2</f>
        <v>1140</v>
      </c>
      <c r="D3" s="4">
        <f t="shared" si="2"/>
        <v>1368</v>
      </c>
      <c r="E3" s="5">
        <f t="shared" si="3"/>
        <v>9000000</v>
      </c>
      <c r="F3" s="15">
        <f t="shared" si="4"/>
        <v>9474</v>
      </c>
      <c r="G3" s="10">
        <f t="shared" si="5"/>
        <v>7895</v>
      </c>
      <c r="H3" s="10">
        <f t="shared" si="6"/>
        <v>6579</v>
      </c>
      <c r="I3" s="4" t="e">
        <f>#REF!</f>
        <v>#REF!</v>
      </c>
      <c r="J3" s="4" t="str">
        <f t="shared" si="7"/>
        <v>royal garden</v>
      </c>
      <c r="O3">
        <v>0</v>
      </c>
      <c r="P3">
        <f t="shared" ref="P3:P12" si="10">O3/1.2</f>
        <v>0</v>
      </c>
      <c r="Q3">
        <v>950</v>
      </c>
      <c r="R3" s="2">
        <v>9000000</v>
      </c>
      <c r="S3" s="8" t="s">
        <v>23</v>
      </c>
      <c r="T3" s="8"/>
    </row>
    <row r="4" spans="1:20" x14ac:dyDescent="0.25">
      <c r="A4" s="4">
        <f t="shared" si="0"/>
        <v>0</v>
      </c>
      <c r="B4" s="4">
        <f t="shared" si="1"/>
        <v>824.16666666666674</v>
      </c>
      <c r="C4" s="4">
        <f t="shared" si="9"/>
        <v>989</v>
      </c>
      <c r="D4" s="4">
        <f t="shared" si="2"/>
        <v>1186.8</v>
      </c>
      <c r="E4" s="5">
        <f t="shared" si="3"/>
        <v>7500000</v>
      </c>
      <c r="F4" s="15">
        <f t="shared" si="4"/>
        <v>9100</v>
      </c>
      <c r="G4" s="10">
        <f t="shared" si="5"/>
        <v>7583</v>
      </c>
      <c r="H4" s="10">
        <f t="shared" si="6"/>
        <v>6320</v>
      </c>
      <c r="I4" s="4" t="e">
        <f>#REF!</f>
        <v>#REF!</v>
      </c>
      <c r="J4" s="4" t="str">
        <f t="shared" si="7"/>
        <v>royal garden</v>
      </c>
      <c r="O4">
        <v>0</v>
      </c>
      <c r="P4">
        <v>989</v>
      </c>
      <c r="Q4">
        <f t="shared" si="8"/>
        <v>824.16666666666674</v>
      </c>
      <c r="R4" s="2">
        <v>7500000</v>
      </c>
      <c r="S4" s="8" t="s">
        <v>23</v>
      </c>
      <c r="T4" s="8"/>
    </row>
    <row r="5" spans="1:20" x14ac:dyDescent="0.25">
      <c r="A5" s="4">
        <f t="shared" si="0"/>
        <v>0</v>
      </c>
      <c r="B5" s="4">
        <f t="shared" si="1"/>
        <v>685</v>
      </c>
      <c r="C5" s="4">
        <f t="shared" si="9"/>
        <v>822</v>
      </c>
      <c r="D5" s="4">
        <f t="shared" si="2"/>
        <v>986.4</v>
      </c>
      <c r="E5" s="5">
        <f t="shared" si="3"/>
        <v>6800000</v>
      </c>
      <c r="F5" s="15">
        <f t="shared" si="4"/>
        <v>9927</v>
      </c>
      <c r="G5" s="10">
        <f t="shared" si="5"/>
        <v>8273</v>
      </c>
      <c r="H5" s="10">
        <f t="shared" si="6"/>
        <v>6894</v>
      </c>
      <c r="I5" s="4" t="e">
        <f>#REF!</f>
        <v>#REF!</v>
      </c>
      <c r="J5" s="4" t="str">
        <f t="shared" si="7"/>
        <v>royal garden</v>
      </c>
      <c r="O5">
        <v>0</v>
      </c>
      <c r="P5">
        <f t="shared" si="10"/>
        <v>0</v>
      </c>
      <c r="Q5">
        <v>685</v>
      </c>
      <c r="R5" s="2">
        <v>6800000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630.87803999999994</v>
      </c>
      <c r="C6" s="4">
        <f t="shared" si="9"/>
        <v>757.05364799999995</v>
      </c>
      <c r="D6" s="4">
        <f t="shared" si="2"/>
        <v>908.46437759999992</v>
      </c>
      <c r="E6" s="5">
        <f t="shared" si="3"/>
        <v>5327600</v>
      </c>
      <c r="F6" s="15">
        <f t="shared" si="4"/>
        <v>8445</v>
      </c>
      <c r="G6" s="10">
        <f t="shared" si="5"/>
        <v>7037</v>
      </c>
      <c r="H6" s="10">
        <f t="shared" si="6"/>
        <v>5864</v>
      </c>
      <c r="I6" s="4" t="e">
        <f>#REF!</f>
        <v>#REF!</v>
      </c>
      <c r="J6" s="4" t="str">
        <f t="shared" si="7"/>
        <v>19.06.23</v>
      </c>
      <c r="O6">
        <v>0</v>
      </c>
      <c r="P6">
        <f t="shared" si="10"/>
        <v>0</v>
      </c>
      <c r="Q6">
        <f>T6*10.764</f>
        <v>630.87803999999994</v>
      </c>
      <c r="R6" s="2">
        <f>4951000+346600+30000</f>
        <v>5327600</v>
      </c>
      <c r="S6" s="8" t="s">
        <v>24</v>
      </c>
      <c r="T6" s="8">
        <f>53.97+4.64</f>
        <v>58.61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581</v>
      </c>
      <c r="I18">
        <f>53.97*10.764</f>
        <v>580.9330799999999</v>
      </c>
    </row>
    <row r="19" spans="7:24" x14ac:dyDescent="0.25">
      <c r="G19" t="s">
        <v>15</v>
      </c>
      <c r="H19">
        <v>50</v>
      </c>
      <c r="I19">
        <f>4.64*10.764</f>
        <v>49.944959999999995</v>
      </c>
    </row>
    <row r="20" spans="7:24" x14ac:dyDescent="0.25">
      <c r="H20">
        <f>H19+H18</f>
        <v>631</v>
      </c>
      <c r="O20" t="s">
        <v>25</v>
      </c>
      <c r="P20">
        <v>559</v>
      </c>
    </row>
    <row r="21" spans="7:24" x14ac:dyDescent="0.25">
      <c r="G21" t="s">
        <v>16</v>
      </c>
      <c r="H21">
        <v>9000</v>
      </c>
      <c r="O21" t="s">
        <v>26</v>
      </c>
      <c r="P21">
        <v>50</v>
      </c>
    </row>
    <row r="22" spans="7:24" x14ac:dyDescent="0.25">
      <c r="G22" s="6" t="s">
        <v>22</v>
      </c>
      <c r="H22" s="6">
        <f>H21*H20</f>
        <v>5679000</v>
      </c>
      <c r="O22" t="s">
        <v>27</v>
      </c>
      <c r="P22">
        <v>33</v>
      </c>
    </row>
    <row r="23" spans="7:24" x14ac:dyDescent="0.25">
      <c r="O23" t="s">
        <v>28</v>
      </c>
      <c r="P23">
        <v>36</v>
      </c>
    </row>
    <row r="24" spans="7:24" x14ac:dyDescent="0.25">
      <c r="P24" s="11">
        <f>SUM(P20:P23)</f>
        <v>678</v>
      </c>
      <c r="Q24" s="11">
        <f>P24-H20</f>
        <v>47</v>
      </c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H26">
        <v>3956000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237360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f>H28+H27+H26</f>
        <v>4223360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29</v>
      </c>
      <c r="I31" t="s">
        <v>30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2023-12-07T11:19:32Z</dcterms:modified>
</cp:coreProperties>
</file>