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 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C9" s="1"/>
  <c r="D9" s="1"/>
  <c r="P9"/>
  <c r="J9"/>
  <c r="I9"/>
  <c r="E9"/>
  <c r="F9" s="1"/>
  <c r="A9"/>
  <c r="Q8"/>
  <c r="B8" s="1"/>
  <c r="J8"/>
  <c r="I8"/>
  <c r="E8"/>
  <c r="A8"/>
  <c r="Q7"/>
  <c r="B7" s="1"/>
  <c r="P7"/>
  <c r="J7"/>
  <c r="I7"/>
  <c r="E7"/>
  <c r="A7"/>
  <c r="Q6"/>
  <c r="B6" s="1"/>
  <c r="J6"/>
  <c r="I6"/>
  <c r="E6"/>
  <c r="A6"/>
  <c r="Q5"/>
  <c r="B5" s="1"/>
  <c r="J5"/>
  <c r="I5"/>
  <c r="E5"/>
  <c r="A5"/>
  <c r="Q4"/>
  <c r="J4"/>
  <c r="I4"/>
  <c r="E4"/>
  <c r="G4" s="1"/>
  <c r="B4"/>
  <c r="C4" s="1"/>
  <c r="D4" s="1"/>
  <c r="A4"/>
  <c r="Q3"/>
  <c r="B3" s="1"/>
  <c r="J3"/>
  <c r="I3"/>
  <c r="E3"/>
  <c r="A3"/>
  <c r="J2"/>
  <c r="I2"/>
  <c r="E2"/>
  <c r="B2"/>
  <c r="A2"/>
  <c r="E32" i="23"/>
  <c r="D31"/>
  <c r="D32"/>
  <c r="D30"/>
  <c r="C32"/>
  <c r="F2" i="4" l="1"/>
  <c r="F7"/>
  <c r="C7"/>
  <c r="F6"/>
  <c r="C6"/>
  <c r="F8"/>
  <c r="C8"/>
  <c r="H9"/>
  <c r="G9"/>
  <c r="F5"/>
  <c r="C5"/>
  <c r="F4"/>
  <c r="H4"/>
  <c r="F3"/>
  <c r="C3"/>
  <c r="C2"/>
  <c r="D2" s="1"/>
  <c r="H2" s="1"/>
  <c r="C18" i="25"/>
  <c r="N8" i="24"/>
  <c r="N7"/>
  <c r="N6"/>
  <c r="N5"/>
  <c r="D6" i="4" l="1"/>
  <c r="H6" s="1"/>
  <c r="G6"/>
  <c r="G8"/>
  <c r="D8"/>
  <c r="H8" s="1"/>
  <c r="G7"/>
  <c r="D7"/>
  <c r="H7" s="1"/>
  <c r="D5"/>
  <c r="H5" s="1"/>
  <c r="G5"/>
  <c r="G3"/>
  <c r="D3"/>
  <c r="H3" s="1"/>
  <c r="G2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B20"/>
  <c r="C2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<sst xmlns="http://schemas.openxmlformats.org/spreadsheetml/2006/main" count="130" uniqueCount="100">
  <si>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</si>
  <si>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</si>
  <si>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</si>
  <si>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</si>
  <si>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</si>
  <si>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</si>
  <si>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</si>
  <si>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</si>
  <si>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</si>
  <si>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</si>
  <si>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</si>
  <si>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</si>
  <si>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</si>
  <si>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</si>
  <si>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</si>
  <si>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</si>
  <si>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</si>
  <si>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</si>
  <si>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</si>
  <si>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</si>
  <si>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</si>
  <si>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</si>
  <si>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</si>
  <si>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</si>
  <si>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</si>
  <si>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</si>
  <si>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</si>
  <si>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</si>
  <si>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</si>
  <si>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</si>
  <si>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</si>
  <si>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</si>
  <si>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</si>
  <si>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</si>
  <si>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</si>
  <si>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</si>
  <si>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</si>
  <si>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</si>
  <si>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</si>
  <si>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</si>
  <si>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</si>
  <si>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</si>
  <si>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</si>
  <si>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</si>
  <si>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</si>
  <si>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</si>
  <si>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</si>
  <si>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</si>
  <si>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</si>
  <si>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</si>
  <si>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</si>
  <si>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</si>
  <si>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</si>
  <si>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</si>
  <si>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</si>
  <si>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</si>
  <si>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</si>
  <si>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</si>
  <si>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</si>
  <si>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</si>
  <si>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</si>
  <si>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</si>
  <si>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</si>
  <si>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</si>
  <si>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</si>
  <si>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</si>
  <si>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</si>
  <si>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</si>
  <si>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</si>
  <si>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</si>
  <si>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</si>
  <si>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</si>
  <si>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</si>
  <si>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</si>
  <si>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</si>
  <si>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</si>
  <si>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</si>
  <si>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</si>
  <si>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</si>
  <si>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</si>
  <si>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</si>
  <si>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</si>
  <si>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</si>
  <si>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</si>
  <si>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</si>
  <si>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</si>
  <si>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</si>
  <si>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</si>
  <si>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</si>
  <si>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</si>
  <si>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</si>
  <si>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</si>
  <si>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</si>
  <si>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</si>
  <si>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</si>
  <si>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</si>
  <si>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</si>
  <si>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</si>
  <si>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BA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</si>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</sst>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123825</xdr:rowOff>
    </xdr:from>
    <xdr:to>
      <xdr:col>9</xdr:col>
      <xdr:colOff>457200</xdr:colOff>
      <xdr:row>27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66825"/>
          <a:ext cx="5734050" cy="401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0</xdr:rowOff>
    </xdr:from>
    <xdr:to>
      <xdr:col>9</xdr:col>
      <xdr:colOff>371475</xdr:colOff>
      <xdr:row>21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00"/>
          <a:ext cx="5734050" cy="3343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57150</xdr:rowOff>
    </xdr:from>
    <xdr:to>
      <xdr:col>9</xdr:col>
      <xdr:colOff>361950</xdr:colOff>
      <xdr:row>26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00150"/>
          <a:ext cx="5734050" cy="3876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103094</xdr:colOff>
      <xdr:row>3</xdr:row>
      <xdr:rowOff>100853</xdr:rowOff>
    </xdr:from>
    <xdr:to>
      <xdr:col>9</xdr:col>
      <xdr:colOff>350744</xdr:colOff>
      <xdr:row>23</xdr:row>
      <xdr:rowOff>5603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" y="672353"/>
          <a:ext cx="5693709" cy="3714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40570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38535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38535</v>
      </c>
      <c r="D5" s="57" t="s">
        <v>61</v>
      </c>
      <c r="E5" s="58">
        <f>ROUND(C5/10.764,0)</f>
        <v>3580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12500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26035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26035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38535</v>
      </c>
      <c r="D10" s="57" t="s">
        <v>61</v>
      </c>
      <c r="E10" s="58">
        <f>ROUND(C10/10.764,0)</f>
        <v>3580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817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2924860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1634000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99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E14" s="76"/>
      <c r="F14" s="116"/>
      <c r="G14" s="76"/>
    </row>
    <row r="15" spans="1:8">
      <c r="B15" s="19"/>
      <c r="C15" s="20"/>
      <c r="D15" s="23"/>
      <c r="E15" s="76"/>
      <c r="F15" s="116"/>
      <c r="G15" s="76"/>
    </row>
    <row r="16" spans="1:8">
      <c r="A16" s="28" t="s">
        <v>23</v>
      </c>
      <c r="B16" s="29"/>
      <c r="C16" s="21">
        <f>C14+C13</f>
        <v>5400</v>
      </c>
      <c r="D16" s="21"/>
      <c r="E16" s="76"/>
      <c r="F16" s="116"/>
      <c r="G16" s="76"/>
    </row>
    <row r="17" spans="1:7">
      <c r="B17" s="24"/>
      <c r="C17" s="25"/>
      <c r="D17" s="25"/>
      <c r="E17" s="76"/>
      <c r="F17" s="116"/>
      <c r="G17" s="76"/>
    </row>
    <row r="18" spans="1:7" ht="16.5">
      <c r="A18" s="28" t="s">
        <v>98</v>
      </c>
      <c r="B18" s="7"/>
      <c r="C18" s="74">
        <v>743</v>
      </c>
      <c r="D18" s="74"/>
      <c r="E18" s="75"/>
      <c r="F18" s="76"/>
      <c r="G18" s="76"/>
    </row>
    <row r="19" spans="1:7">
      <c r="A19" s="15"/>
      <c r="B19" s="6"/>
      <c r="C19" s="30">
        <f>C18*C16</f>
        <v>4012200</v>
      </c>
      <c r="D19" s="76" t="s">
        <v>68</v>
      </c>
      <c r="E19" s="30"/>
      <c r="F19" s="76"/>
      <c r="G19" s="76"/>
    </row>
    <row r="20" spans="1:7">
      <c r="A20" s="15"/>
      <c r="B20" s="61">
        <f>C20*75</f>
        <v>285869250</v>
      </c>
      <c r="C20" s="31">
        <f>C19*95%</f>
        <v>3811590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3209760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1486000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8358.75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 s="117"/>
    </row>
    <row r="30" spans="1:7">
      <c r="C30">
        <v>62.67</v>
      </c>
      <c r="D30" s="117">
        <f>C30*10.764</f>
        <v>674.57988</v>
      </c>
    </row>
    <row r="31" spans="1:7">
      <c r="C31">
        <v>26.01</v>
      </c>
      <c r="D31" s="117">
        <f t="shared" ref="D31:D32" si="0">C31*10.764</f>
        <v>279.97163999999998</v>
      </c>
    </row>
    <row r="32" spans="1:7">
      <c r="C32">
        <f>SUM(C30:C31)</f>
        <v>88.68</v>
      </c>
      <c r="D32" s="117">
        <f t="shared" si="0"/>
        <v>954.55151999999998</v>
      </c>
      <c r="E32" s="117">
        <f>D32*1.1</f>
        <v>1050.006672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850</v>
      </c>
      <c r="C2" s="4">
        <f t="shared" ref="C2:C5" si="2">B2*1.2</f>
        <v>1020</v>
      </c>
      <c r="D2" s="4">
        <f t="shared" ref="D2:D5" si="3">C2*1.2</f>
        <v>1224</v>
      </c>
      <c r="E2" s="5">
        <f t="shared" ref="E2:E5" si="4">R2</f>
        <v>5000000</v>
      </c>
      <c r="F2" s="4">
        <f t="shared" ref="F2:F5" si="5">ROUND((E2/B2),0)</f>
        <v>5882</v>
      </c>
      <c r="G2" s="4">
        <f t="shared" ref="G2:G5" si="6">ROUND((E2/C2),0)</f>
        <v>4902</v>
      </c>
      <c r="H2" s="4">
        <f t="shared" ref="H2:H5" si="7">ROUND((E2/D2),0)</f>
        <v>4085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v>0</v>
      </c>
      <c r="Q2" s="73">
        <v>850</v>
      </c>
      <c r="R2" s="2">
        <v>5000000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708.33333333333337</v>
      </c>
      <c r="C3" s="4">
        <f t="shared" si="2"/>
        <v>850</v>
      </c>
      <c r="D3" s="4">
        <f t="shared" si="3"/>
        <v>1020</v>
      </c>
      <c r="E3" s="5">
        <f t="shared" si="4"/>
        <v>3200000</v>
      </c>
      <c r="F3" s="4">
        <f t="shared" si="5"/>
        <v>4518</v>
      </c>
      <c r="G3" s="4">
        <f t="shared" si="6"/>
        <v>3765</v>
      </c>
      <c r="H3" s="4">
        <f t="shared" si="7"/>
        <v>3137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850</v>
      </c>
      <c r="Q3" s="73">
        <f t="shared" ref="Q2:Q5" si="10">P3/1.2</f>
        <v>708.33333333333337</v>
      </c>
      <c r="R3" s="2">
        <v>3200000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700</v>
      </c>
      <c r="C4" s="4">
        <f t="shared" si="2"/>
        <v>840</v>
      </c>
      <c r="D4" s="4">
        <f t="shared" si="3"/>
        <v>1008</v>
      </c>
      <c r="E4" s="5">
        <f t="shared" si="4"/>
        <v>2970000</v>
      </c>
      <c r="F4" s="4">
        <f t="shared" si="5"/>
        <v>4243</v>
      </c>
      <c r="G4" s="4">
        <f t="shared" si="6"/>
        <v>3536</v>
      </c>
      <c r="H4" s="4">
        <f t="shared" si="7"/>
        <v>2946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840</v>
      </c>
      <c r="Q4" s="73">
        <f t="shared" si="10"/>
        <v>700</v>
      </c>
      <c r="R4" s="2">
        <v>2970000</v>
      </c>
      <c r="S4" s="2"/>
      <c r="T4" s="2"/>
    </row>
    <row r="5" spans="1:35">
      <c r="A5" s="4">
        <f t="shared" si="0"/>
        <v>0</v>
      </c>
      <c r="B5" s="4">
        <f t="shared" si="1"/>
        <v>515</v>
      </c>
      <c r="C5" s="4">
        <f t="shared" si="2"/>
        <v>618</v>
      </c>
      <c r="D5" s="4">
        <f t="shared" si="3"/>
        <v>741.6</v>
      </c>
      <c r="E5" s="5">
        <f t="shared" si="4"/>
        <v>2750000</v>
      </c>
      <c r="F5" s="4">
        <f t="shared" si="5"/>
        <v>5340</v>
      </c>
      <c r="G5" s="4">
        <f t="shared" si="6"/>
        <v>4450</v>
      </c>
      <c r="H5" s="4">
        <f t="shared" si="7"/>
        <v>3708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618</v>
      </c>
      <c r="Q5" s="73">
        <f t="shared" si="10"/>
        <v>515</v>
      </c>
      <c r="R5" s="2">
        <v>2750000</v>
      </c>
      <c r="S5" s="2"/>
      <c r="T5" s="2"/>
    </row>
    <row r="6" spans="1:35">
      <c r="A6" s="4">
        <f t="shared" ref="A6:A9" si="11">N6</f>
        <v>0</v>
      </c>
      <c r="B6" s="4">
        <f t="shared" ref="B6:B9" si="12">Q6</f>
        <v>0</v>
      </c>
      <c r="C6" s="4">
        <f t="shared" ref="C6:C9" si="13">B6*1.2</f>
        <v>0</v>
      </c>
      <c r="D6" s="4">
        <f t="shared" ref="D6:D9" si="14">C6*1.2</f>
        <v>0</v>
      </c>
      <c r="E6" s="5">
        <f t="shared" ref="E6:E9" si="15">R6</f>
        <v>0</v>
      </c>
      <c r="F6" s="4" t="e">
        <f t="shared" ref="F6:F9" si="16">ROUND((E6/B6),0)</f>
        <v>#DIV/0!</v>
      </c>
      <c r="G6" s="4" t="e">
        <f t="shared" ref="G6:G9" si="17">ROUND((E6/C6),0)</f>
        <v>#DIV/0!</v>
      </c>
      <c r="H6" s="4" t="e">
        <f t="shared" ref="H6:H9" si="18">ROUND((E6/D6),0)</f>
        <v>#DIV/0!</v>
      </c>
      <c r="I6" s="4">
        <f t="shared" ref="I6:I9" si="19">T6</f>
        <v>0</v>
      </c>
      <c r="J6" s="4">
        <f t="shared" ref="J6:J9" si="20">U6</f>
        <v>0</v>
      </c>
      <c r="K6" s="73"/>
      <c r="L6" s="73"/>
      <c r="M6" s="73"/>
      <c r="N6" s="73"/>
      <c r="O6" s="73">
        <v>0</v>
      </c>
      <c r="P6" s="73">
        <v>0</v>
      </c>
      <c r="Q6" s="73">
        <f t="shared" ref="Q6:Q9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si="21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v>0</v>
      </c>
      <c r="Q8" s="73">
        <f t="shared" si="21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ref="P9" si="23">O9/1.2</f>
        <v>0</v>
      </c>
      <c r="Q9" s="73">
        <f t="shared" si="21"/>
        <v>0</v>
      </c>
      <c r="R9" s="2">
        <v>0</v>
      </c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3"/>
      <c r="P10" s="73"/>
      <c r="Q10" s="73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69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workbookViewId="0">
      <selection activeCell="N20" sqref="N2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M12" sqref="M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O18"/>
  <sheetViews>
    <sheetView topLeftCell="A7" workbookViewId="0">
      <selection activeCell="M19" sqref="M19"/>
    </sheetView>
  </sheetViews>
  <sheetFormatPr defaultRowHeight="15"/>
  <sheetData>
    <row r="18" spans="15:15">
      <c r="O18" s="7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M12" sqref="M12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10:F14"/>
  <sheetViews>
    <sheetView workbookViewId="0">
      <selection activeCell="I17" sqref="I17"/>
    </sheetView>
  </sheetViews>
  <sheetFormatPr defaultRowHeight="15"/>
  <sheetData>
    <row r="10" spans="6:6">
      <c r="F10" s="73"/>
    </row>
    <row r="11" spans="6:6">
      <c r="F11" s="73"/>
    </row>
    <row r="12" spans="6:6">
      <c r="F12" s="73"/>
    </row>
    <row r="13" spans="6:6">
      <c r="F13" s="73"/>
    </row>
    <row r="14" spans="6:6">
      <c r="F14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2023-11-28T09:28:06Z</dcterms:modified>
</cp:coreProperties>
</file>