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Eskay Silk\Sonale\"/>
    </mc:Choice>
  </mc:AlternateContent>
  <xr:revisionPtr revIDLastSave="0" documentId="13_ncr:1_{7DCD13CC-FFC9-4314-B169-07D0DD345511}" xr6:coauthVersionLast="36" xr6:coauthVersionMax="36" xr10:uidLastSave="{00000000-0000-0000-0000-000000000000}"/>
  <bookViews>
    <workbookView xWindow="0" yWindow="0" windowWidth="28800" windowHeight="12105" activeTab="12" xr2:uid="{00000000-000D-0000-FFFF-FFFF00000000}"/>
  </bookViews>
  <sheets>
    <sheet name="Sheet1" sheetId="1" r:id="rId1"/>
    <sheet name="Sheet12" sheetId="12" r:id="rId2"/>
    <sheet name="Sheet2" sheetId="2" r:id="rId3"/>
    <sheet name="Sheet3" sheetId="3" r:id="rId4"/>
    <sheet name="Sheet4" sheetId="4" r:id="rId5"/>
    <sheet name="Sheet5" sheetId="5" r:id="rId6"/>
    <sheet name="Sheet6" sheetId="6" r:id="rId7"/>
    <sheet name="Sheet7" sheetId="7" r:id="rId8"/>
    <sheet name="Sheet8" sheetId="8" r:id="rId9"/>
    <sheet name="Sheet9" sheetId="9" r:id="rId10"/>
    <sheet name="Sheet10" sheetId="10" r:id="rId11"/>
    <sheet name="Sheet11" sheetId="11" r:id="rId12"/>
    <sheet name="Sheet14" sheetId="14" r:id="rId13"/>
    <sheet name="Sheet13" sheetId="13" r:id="rId1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2" i="1" l="1"/>
  <c r="R10" i="1"/>
  <c r="N2" i="1" l="1"/>
  <c r="P2" i="1" s="1"/>
  <c r="Q2" i="1" s="1"/>
  <c r="R2" i="1" s="1"/>
  <c r="T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O3" i="1"/>
  <c r="P3" i="1" s="1"/>
  <c r="Q3" i="1" s="1"/>
  <c r="R3" i="1" s="1"/>
  <c r="T3" i="1" s="1"/>
  <c r="N4" i="1"/>
  <c r="O4" i="1" s="1"/>
  <c r="P4" i="1" s="1"/>
  <c r="R4" i="1" s="1"/>
  <c r="T4" i="1" s="1"/>
  <c r="N5" i="1"/>
  <c r="O5" i="1" s="1"/>
  <c r="P5" i="1" s="1"/>
  <c r="R5" i="1" s="1"/>
  <c r="T5" i="1" s="1"/>
  <c r="N6" i="1"/>
  <c r="O6" i="1" s="1"/>
  <c r="P6" i="1" s="1"/>
  <c r="R6" i="1" s="1"/>
  <c r="T6" i="1" s="1"/>
  <c r="O7" i="1"/>
  <c r="P7" i="1" s="1"/>
  <c r="Q7" i="1" s="1"/>
  <c r="R7" i="1" s="1"/>
  <c r="T7" i="1" s="1"/>
  <c r="N8" i="1"/>
  <c r="O8" i="1" s="1"/>
  <c r="Q8" i="1" s="1"/>
  <c r="R8" i="1" s="1"/>
  <c r="T8" i="1" s="1"/>
  <c r="N9" i="1"/>
  <c r="O9" i="1" s="1"/>
  <c r="Q9" i="1" s="1"/>
  <c r="R9" i="1" s="1"/>
  <c r="T9" i="1" s="1"/>
  <c r="N10" i="1"/>
  <c r="O10" i="1" s="1"/>
  <c r="P10" i="1" s="1"/>
  <c r="Q10" i="1" s="1"/>
  <c r="T10" i="1" s="1"/>
  <c r="N11" i="1"/>
  <c r="O11" i="1" s="1"/>
  <c r="P11" i="1" s="1"/>
  <c r="R11" i="1" s="1"/>
  <c r="T11" i="1" s="1"/>
  <c r="N12" i="1"/>
  <c r="O12" i="1" s="1"/>
  <c r="N13" i="1"/>
  <c r="O13" i="1"/>
  <c r="P13" i="1" s="1"/>
  <c r="R13" i="1" s="1"/>
  <c r="T13" i="1" s="1"/>
  <c r="N14" i="1"/>
  <c r="O14" i="1"/>
  <c r="P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R12" i="1" l="1"/>
  <c r="T12" i="1" s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<sst xmlns="http://schemas.openxmlformats.org/spreadsheetml/2006/main" count="23" uniqueCount="18">
  <si>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</si>
  <si>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</si>
  <si>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</si>
  <si>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</si>
  <si>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</si>
  <si>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</si>
  <si>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</si>
  <si>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</si>
  <si>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</si>
  <si>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</si>
  <si>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</si>
  <si>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</si>
  <si>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</si>
  <si>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</si>
  <si>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</si>
  <si>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</si>
  <si>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</si>
  <si>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LB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</si>
</sst>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0" fillId="2" borderId="0" xfId="0" applyFill="1"/>
    <xf numFmtId="0" fontId="0" fillId="3" borderId="0" xfId="0" applyFill="1"/>
    <xf numFmtId="0" fontId="2" fillId="3" borderId="0" xfId="0" applyFont="1" applyFill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315645</xdr:colOff>
      <xdr:row>37</xdr:row>
      <xdr:rowOff>77194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BA9121-1CAB-4DCF-BAE3-E5BEF838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59645" cy="71256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106406</xdr:colOff>
      <xdr:row>30</xdr:row>
      <xdr:rowOff>181798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71D480-9F88-4FB5-BE78-8E5EB090E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88806" cy="589679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211196</xdr:colOff>
      <xdr:row>30</xdr:row>
      <xdr:rowOff>96061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7E774E-8A23-4020-9E00-D277E6F8F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93596" cy="581106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87098</xdr:colOff>
      <xdr:row>37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F56E42-BD2B-4877-97EC-61418C801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40698" cy="722095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153868</xdr:colOff>
      <xdr:row>31</xdr:row>
      <xdr:rowOff>181825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DA5CC8-0158-401A-8197-FC32C9A1A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17068" cy="6087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259083</xdr:colOff>
      <xdr:row>36</xdr:row>
      <xdr:rowOff>29536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DAD24E-8D75-4B05-9B22-ED7EF2CA2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70283" cy="68875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430642</xdr:colOff>
      <xdr:row>36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6A1AC2-4540-470B-9B56-E74D20B47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51442" cy="68684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36</xdr:row>
      <xdr:rowOff>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D5DD47-0A7D-4E13-9E32-063AF4893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68589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572856</xdr:colOff>
      <xdr:row>35</xdr:row>
      <xdr:rowOff>67615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8072BE-7C01-4122-A96C-CA2B5B575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16856" cy="67351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68982</xdr:colOff>
      <xdr:row>37</xdr:row>
      <xdr:rowOff>115300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D92A7A-F5E8-4DF6-9AF3-057DC9E7E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528182" cy="7163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25</xdr:col>
      <xdr:colOff>49589</xdr:colOff>
      <xdr:row>35</xdr:row>
      <xdr:rowOff>115167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C6D2FE-3DC8-454A-89E0-3B91CDA9E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4070389" cy="621116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154038</xdr:colOff>
      <xdr:row>31</xdr:row>
      <xdr:rowOff>38903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D81023-EDF1-4FC5-9E32-C4563A015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736438" cy="575390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564095</xdr:colOff>
      <xdr:row>35</xdr:row>
      <xdr:rowOff>10457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B3A97F-4922-426F-93D8-200634E24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94495" cy="66779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0"/>
  <sheetViews>
    <sheetView topLeftCell="D1" workbookViewId="0">
      <selection activeCell="T13" sqref="T13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1011.6996386208911</v>
      </c>
      <c r="D2">
        <f t="shared" ref="D2:D18" si="3">S2</f>
        <v>17000000</v>
      </c>
      <c r="E2">
        <f t="shared" ref="E2:E18" si="4">T2</f>
        <v>16803</v>
      </c>
      <c r="F2">
        <f t="shared" ref="F2:F18" si="5">ROUND((E2/10.764),0)</f>
        <v>1561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v>10</v>
      </c>
      <c r="P2" s="6">
        <f t="shared" ref="P2" si="10">O2*121.0167464</f>
        <v>1210.1674640000001</v>
      </c>
      <c r="Q2" s="6">
        <f t="shared" ref="Q2" si="11">P2*8.99870078651798</f>
        <v>10889.934910115271</v>
      </c>
      <c r="R2" s="2">
        <f t="shared" ref="R2" si="12">Q2/10.764</f>
        <v>1011.6996386208911</v>
      </c>
      <c r="S2">
        <v>17000000</v>
      </c>
      <c r="T2" s="8">
        <f t="shared" ref="T2" si="13">ROUND((S2/R2),0)</f>
        <v>16803</v>
      </c>
      <c r="U2" s="8"/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20234.092772382115</v>
      </c>
      <c r="D3">
        <f t="shared" si="3"/>
        <v>150000000</v>
      </c>
      <c r="E3">
        <f t="shared" si="4"/>
        <v>7413</v>
      </c>
      <c r="F3">
        <f t="shared" si="5"/>
        <v>689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v>5</v>
      </c>
      <c r="O3" s="6">
        <f t="shared" ref="O3:O18" si="14">N3*40.0001976870614</f>
        <v>200.00098843530702</v>
      </c>
      <c r="P3" s="6">
        <f t="shared" ref="P3:P18" si="15">O3*121.0167464</f>
        <v>24203.468897224884</v>
      </c>
      <c r="Q3" s="6">
        <f t="shared" ref="Q3:Q18" si="16">P3*8.99870078651798</f>
        <v>217799.77460192106</v>
      </c>
      <c r="R3" s="2">
        <f t="shared" ref="R3:R18" si="17">Q3/10.764</f>
        <v>20234.092772382115</v>
      </c>
      <c r="S3">
        <v>150000000</v>
      </c>
      <c r="T3" s="7">
        <f t="shared" ref="T3:T18" si="18">ROUND((S3/R3),0)</f>
        <v>7413</v>
      </c>
      <c r="U3" s="8"/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3808.9929394277224</v>
      </c>
      <c r="D4">
        <f t="shared" si="3"/>
        <v>40000000</v>
      </c>
      <c r="E4">
        <f t="shared" si="4"/>
        <v>10501</v>
      </c>
      <c r="F4">
        <f t="shared" si="5"/>
        <v>976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ref="N4:N18" si="19">M4*2.47107605477881</f>
        <v>0</v>
      </c>
      <c r="O4" s="6">
        <f t="shared" si="14"/>
        <v>0</v>
      </c>
      <c r="P4" s="6">
        <f t="shared" si="15"/>
        <v>0</v>
      </c>
      <c r="Q4" s="6">
        <v>41000</v>
      </c>
      <c r="R4" s="2">
        <f t="shared" si="17"/>
        <v>3808.9929394277224</v>
      </c>
      <c r="S4">
        <v>40000000</v>
      </c>
      <c r="T4" s="8">
        <f t="shared" si="18"/>
        <v>10501</v>
      </c>
      <c r="U4" s="8"/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1672.2408026755854</v>
      </c>
      <c r="D5">
        <f t="shared" si="3"/>
        <v>32200000</v>
      </c>
      <c r="E5">
        <f t="shared" si="4"/>
        <v>19256</v>
      </c>
      <c r="F5">
        <f t="shared" si="5"/>
        <v>1789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si="19"/>
        <v>0</v>
      </c>
      <c r="O5" s="6">
        <f t="shared" si="14"/>
        <v>0</v>
      </c>
      <c r="P5" s="6">
        <f t="shared" si="15"/>
        <v>0</v>
      </c>
      <c r="Q5" s="6">
        <v>18000</v>
      </c>
      <c r="R5" s="2">
        <f t="shared" si="17"/>
        <v>1672.2408026755854</v>
      </c>
      <c r="S5">
        <v>32200000</v>
      </c>
      <c r="T5" s="8">
        <f t="shared" si="18"/>
        <v>19256</v>
      </c>
      <c r="U5" s="8"/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297.28725380899294</v>
      </c>
      <c r="D6">
        <f t="shared" si="3"/>
        <v>6000000</v>
      </c>
      <c r="E6">
        <f t="shared" si="4"/>
        <v>20183</v>
      </c>
      <c r="F6">
        <f t="shared" si="5"/>
        <v>1875</v>
      </c>
      <c r="G6" t="str">
        <f t="shared" si="6"/>
        <v>LB</v>
      </c>
      <c r="H6">
        <f t="shared" si="7"/>
        <v>0</v>
      </c>
      <c r="I6">
        <f t="shared" si="8"/>
        <v>0</v>
      </c>
      <c r="M6" s="6">
        <v>0</v>
      </c>
      <c r="N6" s="6">
        <f t="shared" si="19"/>
        <v>0</v>
      </c>
      <c r="O6" s="6">
        <f t="shared" si="14"/>
        <v>0</v>
      </c>
      <c r="P6" s="6">
        <f t="shared" si="15"/>
        <v>0</v>
      </c>
      <c r="Q6" s="6">
        <v>3200</v>
      </c>
      <c r="R6" s="2">
        <f t="shared" si="17"/>
        <v>297.28725380899294</v>
      </c>
      <c r="S6">
        <v>6000000</v>
      </c>
      <c r="T6" s="8">
        <f t="shared" si="18"/>
        <v>20183</v>
      </c>
      <c r="U6" s="8" t="s">
        <v>17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12140.455663429266</v>
      </c>
      <c r="D7">
        <f t="shared" si="3"/>
        <v>60000000</v>
      </c>
      <c r="E7">
        <f t="shared" si="4"/>
        <v>4942</v>
      </c>
      <c r="F7">
        <f t="shared" si="5"/>
        <v>459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v>3</v>
      </c>
      <c r="O7" s="6">
        <f t="shared" si="14"/>
        <v>120.0005930611842</v>
      </c>
      <c r="P7" s="6">
        <f t="shared" si="15"/>
        <v>14522.081338334929</v>
      </c>
      <c r="Q7" s="6">
        <f t="shared" si="16"/>
        <v>130679.86476115261</v>
      </c>
      <c r="R7" s="2">
        <f t="shared" si="17"/>
        <v>12140.455663429266</v>
      </c>
      <c r="S7">
        <v>60000000</v>
      </c>
      <c r="T7" s="8">
        <f t="shared" si="18"/>
        <v>4942</v>
      </c>
      <c r="U7" s="8"/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3715.1826732892896</v>
      </c>
      <c r="D8">
        <f t="shared" si="3"/>
        <v>18000000</v>
      </c>
      <c r="E8">
        <f t="shared" si="4"/>
        <v>4845</v>
      </c>
      <c r="F8">
        <f t="shared" si="5"/>
        <v>450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9"/>
        <v>0</v>
      </c>
      <c r="O8" s="6">
        <f t="shared" si="14"/>
        <v>0</v>
      </c>
      <c r="P8" s="6">
        <v>4444</v>
      </c>
      <c r="Q8" s="6">
        <f t="shared" si="16"/>
        <v>39990.226295285909</v>
      </c>
      <c r="R8" s="2">
        <f t="shared" si="17"/>
        <v>3715.1826732892896</v>
      </c>
      <c r="S8">
        <v>18000000</v>
      </c>
      <c r="T8" s="8">
        <f t="shared" si="18"/>
        <v>4845</v>
      </c>
      <c r="U8" s="8"/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5224.9981341264756</v>
      </c>
      <c r="D9">
        <f t="shared" si="3"/>
        <v>18600000</v>
      </c>
      <c r="E9">
        <f t="shared" si="4"/>
        <v>3560</v>
      </c>
      <c r="F9">
        <f t="shared" si="5"/>
        <v>331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9"/>
        <v>0</v>
      </c>
      <c r="O9" s="6">
        <f t="shared" si="14"/>
        <v>0</v>
      </c>
      <c r="P9" s="6">
        <v>6250</v>
      </c>
      <c r="Q9" s="6">
        <f t="shared" si="16"/>
        <v>56241.87991573738</v>
      </c>
      <c r="R9" s="2">
        <f t="shared" si="17"/>
        <v>5224.9981341264756</v>
      </c>
      <c r="S9">
        <v>18600000</v>
      </c>
      <c r="T9" s="8">
        <f t="shared" si="18"/>
        <v>3560</v>
      </c>
      <c r="U9" s="8"/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2322.5566703827576</v>
      </c>
      <c r="D10">
        <f t="shared" si="3"/>
        <v>65000000</v>
      </c>
      <c r="E10">
        <f t="shared" si="4"/>
        <v>27986</v>
      </c>
      <c r="F10">
        <f t="shared" si="5"/>
        <v>2600</v>
      </c>
      <c r="G10" t="str">
        <f t="shared" si="6"/>
        <v>LB</v>
      </c>
      <c r="H10">
        <f t="shared" si="7"/>
        <v>0</v>
      </c>
      <c r="I10">
        <f t="shared" si="8"/>
        <v>0</v>
      </c>
      <c r="M10" s="6">
        <v>0</v>
      </c>
      <c r="N10" s="6">
        <f t="shared" si="19"/>
        <v>0</v>
      </c>
      <c r="O10" s="6">
        <f t="shared" si="14"/>
        <v>0</v>
      </c>
      <c r="P10" s="6">
        <f t="shared" si="15"/>
        <v>0</v>
      </c>
      <c r="Q10" s="6">
        <f t="shared" si="16"/>
        <v>0</v>
      </c>
      <c r="R10" s="2">
        <f>25000/10.764</f>
        <v>2322.5566703827576</v>
      </c>
      <c r="S10">
        <v>65000000</v>
      </c>
      <c r="T10" s="8">
        <f t="shared" si="18"/>
        <v>27986</v>
      </c>
      <c r="U10" s="8" t="s">
        <v>17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1638.8888888888889</v>
      </c>
      <c r="D11">
        <f t="shared" si="3"/>
        <v>25000000</v>
      </c>
      <c r="E11">
        <f t="shared" si="4"/>
        <v>15254</v>
      </c>
      <c r="F11">
        <f t="shared" si="5"/>
        <v>1417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9"/>
        <v>0</v>
      </c>
      <c r="O11" s="6">
        <f t="shared" si="14"/>
        <v>0</v>
      </c>
      <c r="P11" s="6">
        <f t="shared" si="15"/>
        <v>0</v>
      </c>
      <c r="Q11" s="6">
        <v>17641</v>
      </c>
      <c r="R11" s="2">
        <f t="shared" si="17"/>
        <v>1638.8888888888889</v>
      </c>
      <c r="S11">
        <v>25000000</v>
      </c>
      <c r="T11" s="9">
        <f t="shared" si="18"/>
        <v>15254</v>
      </c>
      <c r="U11" s="8"/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2507.9991043807081</v>
      </c>
      <c r="D12">
        <f t="shared" si="3"/>
        <v>16600000</v>
      </c>
      <c r="E12">
        <f t="shared" si="4"/>
        <v>6619</v>
      </c>
      <c r="F12">
        <f t="shared" si="5"/>
        <v>615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9"/>
        <v>0</v>
      </c>
      <c r="O12" s="6">
        <f t="shared" si="14"/>
        <v>0</v>
      </c>
      <c r="P12" s="6">
        <v>3000</v>
      </c>
      <c r="Q12" s="6">
        <f t="shared" si="16"/>
        <v>26996.102359553941</v>
      </c>
      <c r="R12" s="2">
        <f t="shared" si="17"/>
        <v>2507.9991043807081</v>
      </c>
      <c r="S12">
        <v>16600000</v>
      </c>
      <c r="T12" s="7">
        <f t="shared" si="18"/>
        <v>6619</v>
      </c>
      <c r="U12" s="8"/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1858.0453363062061</v>
      </c>
      <c r="D13">
        <f t="shared" si="3"/>
        <v>13000000</v>
      </c>
      <c r="E13">
        <f t="shared" si="4"/>
        <v>6997</v>
      </c>
      <c r="F13">
        <f t="shared" si="5"/>
        <v>650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9"/>
        <v>0</v>
      </c>
      <c r="O13" s="6">
        <f t="shared" si="14"/>
        <v>0</v>
      </c>
      <c r="P13" s="6">
        <f t="shared" si="15"/>
        <v>0</v>
      </c>
      <c r="Q13" s="6">
        <v>20000</v>
      </c>
      <c r="R13" s="2">
        <f t="shared" si="17"/>
        <v>1858.0453363062061</v>
      </c>
      <c r="S13">
        <v>13000000</v>
      </c>
      <c r="T13" s="7">
        <f t="shared" si="18"/>
        <v>6997</v>
      </c>
      <c r="U13" s="8"/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8093.6454849498332</v>
      </c>
      <c r="D14">
        <f t="shared" si="3"/>
        <v>72621664</v>
      </c>
      <c r="E14">
        <f t="shared" si="4"/>
        <v>8973</v>
      </c>
      <c r="F14">
        <f t="shared" si="5"/>
        <v>834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9"/>
        <v>0</v>
      </c>
      <c r="O14" s="6">
        <f t="shared" si="14"/>
        <v>0</v>
      </c>
      <c r="P14" s="6">
        <f t="shared" si="15"/>
        <v>0</v>
      </c>
      <c r="Q14" s="6">
        <v>87120</v>
      </c>
      <c r="R14" s="2">
        <f t="shared" si="17"/>
        <v>8093.6454849498332</v>
      </c>
      <c r="S14">
        <v>72621664</v>
      </c>
      <c r="T14" s="7">
        <f t="shared" si="18"/>
        <v>8973</v>
      </c>
      <c r="U14" s="8"/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9"/>
        <v>0</v>
      </c>
      <c r="O15" s="6">
        <f t="shared" si="14"/>
        <v>0</v>
      </c>
      <c r="P15" s="6">
        <f t="shared" si="15"/>
        <v>0</v>
      </c>
      <c r="Q15" s="6">
        <f t="shared" si="16"/>
        <v>0</v>
      </c>
      <c r="R15" s="2">
        <f t="shared" si="17"/>
        <v>0</v>
      </c>
      <c r="S15">
        <v>0</v>
      </c>
      <c r="T15" s="8" t="e">
        <f t="shared" si="18"/>
        <v>#DIV/0!</v>
      </c>
      <c r="U15" s="8"/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9"/>
        <v>0</v>
      </c>
      <c r="O16" s="6">
        <f t="shared" si="14"/>
        <v>0</v>
      </c>
      <c r="P16" s="6">
        <f t="shared" si="15"/>
        <v>0</v>
      </c>
      <c r="Q16" s="6">
        <f t="shared" si="16"/>
        <v>0</v>
      </c>
      <c r="R16" s="2">
        <f t="shared" si="17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9"/>
        <v>0</v>
      </c>
      <c r="O17" s="6">
        <f t="shared" si="14"/>
        <v>0</v>
      </c>
      <c r="P17" s="6">
        <f t="shared" si="15"/>
        <v>0</v>
      </c>
      <c r="Q17" s="6">
        <f t="shared" si="16"/>
        <v>0</v>
      </c>
      <c r="R17" s="2">
        <f t="shared" si="17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9"/>
        <v>0</v>
      </c>
      <c r="O18" s="6">
        <f t="shared" si="14"/>
        <v>0</v>
      </c>
      <c r="P18" s="6">
        <f t="shared" si="15"/>
        <v>0</v>
      </c>
      <c r="Q18" s="6">
        <f t="shared" si="16"/>
        <v>0</v>
      </c>
      <c r="R18" s="2">
        <f t="shared" si="17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AD20" s="5"/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915D2-861A-4EB9-B650-D52388FCA18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2636D-4D16-480E-ABBC-04403C62C4E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D0B61-23C1-4E0F-A225-5ACFE16E500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EF36E-E428-4438-97B6-3DBC6B1058E9}">
  <dimension ref="A1"/>
  <sheetViews>
    <sheetView tabSelected="1" workbookViewId="0"/>
  </sheetViews>
  <sheetFormatPr defaultRowHeight="15" x14ac:dyDescent="0.25"/>
  <sheetData>
    <row r="1" spans="1:1" x14ac:dyDescent="0.25">
      <c r="A1" s="10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46F88-AF4B-4609-8959-23B28D8E84E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E77BE-6659-4477-BF65-563BCD0358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Sheet1</vt:lpstr>
      <vt:lpstr>Sheet12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Sheet14</vt:lpstr>
      <vt:lpstr>Sheet13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2024-01-12T10:32:42Z</dcterms:modified>
</cp:coreProperties>
</file>