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8B965D8-6C31-462E-8B5A-D634E4EF90D4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1" l="1"/>
  <c r="C27" i="1"/>
  <c r="C26" i="1"/>
  <c r="J33" i="1"/>
  <c r="A33" i="1"/>
  <c r="E27" i="1"/>
  <c r="I27" i="1" s="1"/>
  <c r="I28" i="1"/>
  <c r="E28" i="1"/>
  <c r="B34" i="1"/>
  <c r="H7" i="1"/>
  <c r="B33" i="1"/>
  <c r="H16" i="1"/>
  <c r="C28" i="1"/>
  <c r="G9" i="1"/>
  <c r="G8" i="1"/>
  <c r="G6" i="1"/>
  <c r="H5" i="1"/>
  <c r="B18" i="1"/>
  <c r="G5" i="1"/>
  <c r="F5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J25" i="1" l="1"/>
  <c r="J5" i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K7" i="1" l="1"/>
  <c r="I30" i="1" l="1"/>
  <c r="I29" i="1"/>
  <c r="I31" i="1"/>
  <c r="D35" i="1" l="1"/>
  <c r="I25" i="1"/>
  <c r="I34" i="1" l="1"/>
  <c r="I33" i="1"/>
  <c r="D33" i="1"/>
  <c r="I26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</calcChain>
</file>

<file path=xl/sharedStrings.xml><?xml version="1.0" encoding="utf-8"?>
<sst xmlns="http://schemas.openxmlformats.org/spreadsheetml/2006/main" count="30" uniqueCount="27">
  <si>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</si>
  <si>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</si>
  <si>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</si>
  <si>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</si>
  <si>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</si>
  <si>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</si>
  <si>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</si>
  <si>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</si>
  <si>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</si>
  <si>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</si>
  <si>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</si>
  <si>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</si>
  <si>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</si>
  <si>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</si>
  <si>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</si>
  <si>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</si>
  <si>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</si>
  <si>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</si>
  <si>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</si>
  <si>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</si>
  <si>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</si>
  <si>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</si>
  <si>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</si>
  <si>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</si>
  <si>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area</t>
  </si>
  <si>
    <t>Built up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</si>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</sst>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  <xf numFmtId="0" fontId="12" fillId="6" borderId="1" xfId="0" applyFont="1" applyFill="1" applyBorder="1"/>
    <xf numFmtId="43" fontId="15" fillId="6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353155</xdr:colOff>
      <xdr:row>37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A37A88-A186-40A4-A9E9-8E40C693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29955" cy="719237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315050</xdr:colOff>
      <xdr:row>36</xdr:row>
      <xdr:rowOff>124799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07AD67-0FA1-4102-8938-BD0385877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191850" cy="6982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153671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6C4F23-422F-439E-9E42-3554435E3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91071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382925</xdr:colOff>
      <xdr:row>45</xdr:row>
      <xdr:rowOff>86933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6661C-2727-4670-B7FE-F2B5B863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94125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15E8A9-2676-4BC1-B6B5-7AD9064B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468662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3FA2C-1633-476C-8BED-072F57D79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9862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553803</xdr:colOff>
      <xdr:row>32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E52CC1-0B47-4DFF-86EC-FF11FAA6D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97803" cy="6239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zoomScaleNormal="100" workbookViewId="0">
      <selection activeCell="D41" sqref="D4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6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12400</v>
      </c>
      <c r="C3" s="47"/>
      <c r="D3" s="42"/>
      <c r="E3" s="13"/>
      <c r="F3" s="5">
        <v>2003</v>
      </c>
      <c r="G3" s="7">
        <v>2023</v>
      </c>
      <c r="H3" s="8">
        <f>G3-F3</f>
        <v>20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2500</v>
      </c>
      <c r="C4" s="47"/>
      <c r="D4" s="42"/>
      <c r="E4" s="13"/>
      <c r="F4" s="71" t="s">
        <v>24</v>
      </c>
      <c r="G4" s="72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9900</v>
      </c>
      <c r="C5" s="47"/>
      <c r="D5" s="42"/>
      <c r="E5" s="22"/>
      <c r="F5" s="73">
        <f>35.95*10.764</f>
        <v>386.9658</v>
      </c>
      <c r="G5" s="74">
        <f>F5*1.2</f>
        <v>464.35895999999997</v>
      </c>
      <c r="H5" s="29">
        <f>43.141*10.764</f>
        <v>464.36972399999996</v>
      </c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2500</v>
      </c>
      <c r="C6" s="47"/>
      <c r="D6" s="42"/>
      <c r="E6" s="61"/>
      <c r="F6" s="61"/>
      <c r="G6" s="27">
        <f>G5*1.2</f>
        <v>557.23075199999994</v>
      </c>
      <c r="H6" s="29">
        <v>9500</v>
      </c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20</v>
      </c>
      <c r="C7" s="36"/>
      <c r="D7" s="57"/>
      <c r="E7" s="51"/>
      <c r="F7" s="22"/>
      <c r="G7" s="27">
        <v>7500</v>
      </c>
      <c r="H7" s="27">
        <f>H6*H5</f>
        <v>4411512.3779999996</v>
      </c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40</v>
      </c>
      <c r="C8" s="36"/>
      <c r="D8" s="58"/>
      <c r="E8" s="52"/>
      <c r="F8" s="22"/>
      <c r="G8" s="28">
        <f>G7*G6</f>
        <v>4179230.6399999997</v>
      </c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7"/>
      <c r="E9" s="51"/>
      <c r="F9" s="53"/>
      <c r="G9" s="49">
        <f>G8/387</f>
        <v>10799.045581395349</v>
      </c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30</v>
      </c>
      <c r="C10" s="36"/>
      <c r="D10" s="57"/>
      <c r="E10" s="51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0.3</v>
      </c>
      <c r="C11" s="48"/>
      <c r="D11" s="59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750</v>
      </c>
      <c r="C12" s="47"/>
      <c r="D12" s="60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1750</v>
      </c>
      <c r="C13" s="47"/>
      <c r="D13" s="60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9900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11650</v>
      </c>
      <c r="C15" s="47"/>
      <c r="D15" s="42"/>
      <c r="E15" s="13"/>
      <c r="F15" s="16" t="s">
        <v>15</v>
      </c>
      <c r="G15" s="30" t="s">
        <v>26</v>
      </c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387</v>
      </c>
      <c r="C16" s="37"/>
      <c r="D16" s="38"/>
      <c r="E16" s="13"/>
      <c r="F16" s="28">
        <v>337</v>
      </c>
      <c r="G16" s="31">
        <v>44</v>
      </c>
      <c r="H16" s="27">
        <f>G16+F16</f>
        <v>381</v>
      </c>
      <c r="I16" s="50"/>
      <c r="L16" s="5"/>
      <c r="N16" s="11"/>
      <c r="O16" s="6"/>
    </row>
    <row r="17" spans="1:15" ht="16.5" x14ac:dyDescent="0.3">
      <c r="A17" s="34" t="s">
        <v>11</v>
      </c>
      <c r="B17" s="39">
        <f>B15*B16</f>
        <v>4508550</v>
      </c>
      <c r="C17" s="39"/>
      <c r="D17" s="40"/>
      <c r="E17" s="13"/>
      <c r="F17" s="28"/>
      <c r="G17" s="28"/>
      <c r="H17" s="27"/>
      <c r="I17" s="50"/>
      <c r="L17" s="5"/>
      <c r="N17" s="27"/>
      <c r="O17" s="50"/>
    </row>
    <row r="18" spans="1:15" ht="16.5" x14ac:dyDescent="0.3">
      <c r="A18" s="34" t="s">
        <v>12</v>
      </c>
      <c r="B18" s="41">
        <f>B4*464</f>
        <v>1160000</v>
      </c>
      <c r="C18" s="41"/>
      <c r="D18" s="42"/>
      <c r="E18" s="13"/>
      <c r="F18" s="13"/>
      <c r="G18" s="13"/>
      <c r="I18" s="6"/>
    </row>
    <row r="19" spans="1:15" ht="16.5" x14ac:dyDescent="0.3">
      <c r="A19" s="75" t="s">
        <v>16</v>
      </c>
      <c r="B19" s="76">
        <v>8200</v>
      </c>
      <c r="C19" s="41"/>
      <c r="D19" s="41"/>
      <c r="E19" s="13"/>
    </row>
    <row r="20" spans="1:15" x14ac:dyDescent="0.25">
      <c r="B20" s="24"/>
      <c r="C20" s="24"/>
    </row>
    <row r="21" spans="1:15" x14ac:dyDescent="0.25">
      <c r="B21" s="24"/>
      <c r="C21" s="2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/>
      <c r="C25" s="21"/>
      <c r="D25" s="54"/>
      <c r="E25" s="54"/>
      <c r="F25" s="20"/>
      <c r="G25" s="55" t="e">
        <f t="shared" ref="G25:G31" si="0">F25/C25</f>
        <v>#DIV/0!</v>
      </c>
      <c r="H25" s="22" t="e">
        <f>F25/D25</f>
        <v>#DIV/0!</v>
      </c>
      <c r="I25" s="22" t="e">
        <f t="shared" ref="I25:I31" si="1">F25/B25</f>
        <v>#DIV/0!</v>
      </c>
      <c r="J25" s="20" t="e">
        <f t="shared" ref="J25:J30" si="2">D25/C25</f>
        <v>#DIV/0!</v>
      </c>
      <c r="K25" s="33"/>
    </row>
    <row r="26" spans="1:15" ht="17.25" x14ac:dyDescent="0.3">
      <c r="B26" s="21"/>
      <c r="C26" s="65">
        <f>D26/1.3</f>
        <v>423.07692307692304</v>
      </c>
      <c r="D26" s="54">
        <v>550</v>
      </c>
      <c r="E26" s="66"/>
      <c r="F26" s="20">
        <v>5500000</v>
      </c>
      <c r="G26" s="67">
        <f t="shared" si="0"/>
        <v>13000.000000000002</v>
      </c>
      <c r="H26" s="22">
        <f>F26/D26</f>
        <v>10000</v>
      </c>
      <c r="I26" s="22" t="e">
        <f t="shared" si="1"/>
        <v>#DIV/0!</v>
      </c>
      <c r="J26" s="20">
        <f t="shared" si="2"/>
        <v>1.3</v>
      </c>
      <c r="K26" s="33"/>
    </row>
    <row r="27" spans="1:15" x14ac:dyDescent="0.25">
      <c r="B27" s="65"/>
      <c r="C27" s="65">
        <f>D27/1.4</f>
        <v>400</v>
      </c>
      <c r="D27" s="54">
        <v>560</v>
      </c>
      <c r="E27" s="54">
        <f>C27*1.2</f>
        <v>480</v>
      </c>
      <c r="F27" s="67">
        <v>4300000</v>
      </c>
      <c r="G27" s="67">
        <f t="shared" si="0"/>
        <v>10750</v>
      </c>
      <c r="H27" s="22">
        <f t="shared" ref="H27:H31" si="3">F27/D27</f>
        <v>7678.5714285714284</v>
      </c>
      <c r="I27" s="22">
        <f>F27/E27</f>
        <v>8958.3333333333339</v>
      </c>
      <c r="J27" s="20">
        <f t="shared" si="2"/>
        <v>1.4</v>
      </c>
    </row>
    <row r="28" spans="1:15" x14ac:dyDescent="0.25">
      <c r="B28" s="21"/>
      <c r="C28" s="65">
        <f>D28/1.4</f>
        <v>422.85714285714289</v>
      </c>
      <c r="D28" s="54">
        <v>592</v>
      </c>
      <c r="E28" s="54">
        <f>C28*1.2</f>
        <v>507.42857142857144</v>
      </c>
      <c r="F28" s="22">
        <v>4500000</v>
      </c>
      <c r="G28" s="55">
        <f t="shared" si="0"/>
        <v>10641.891891891892</v>
      </c>
      <c r="H28" s="22">
        <f t="shared" si="3"/>
        <v>7601.3513513513517</v>
      </c>
      <c r="I28" s="22">
        <f>F28/E28</f>
        <v>8868.2432432432433</v>
      </c>
      <c r="J28" s="20">
        <f t="shared" si="2"/>
        <v>1.4</v>
      </c>
    </row>
    <row r="29" spans="1:15" x14ac:dyDescent="0.25">
      <c r="C29" s="65"/>
      <c r="D29" s="54">
        <v>570</v>
      </c>
      <c r="F29" s="44">
        <v>4500000</v>
      </c>
      <c r="G29" s="44" t="e">
        <f t="shared" si="0"/>
        <v>#DIV/0!</v>
      </c>
      <c r="H29" s="22">
        <f t="shared" si="3"/>
        <v>7894.7368421052633</v>
      </c>
      <c r="I29" s="44" t="e">
        <f t="shared" si="1"/>
        <v>#DIV/0!</v>
      </c>
      <c r="J29" s="43" t="e">
        <f t="shared" si="2"/>
        <v>#DIV/0!</v>
      </c>
    </row>
    <row r="30" spans="1:15" x14ac:dyDescent="0.25">
      <c r="C30" s="17">
        <f>D30/1.55</f>
        <v>387.09677419354836</v>
      </c>
      <c r="D30" s="54">
        <v>600</v>
      </c>
      <c r="F30" s="44">
        <v>4500000</v>
      </c>
      <c r="G30" s="44">
        <f t="shared" si="0"/>
        <v>11625.000000000002</v>
      </c>
      <c r="H30" s="44">
        <f t="shared" si="3"/>
        <v>7500</v>
      </c>
      <c r="I30" s="44" t="e">
        <f t="shared" si="1"/>
        <v>#DIV/0!</v>
      </c>
      <c r="J30" s="43">
        <f t="shared" si="2"/>
        <v>1.55</v>
      </c>
    </row>
    <row r="31" spans="1:15" x14ac:dyDescent="0.25">
      <c r="F31" s="43"/>
      <c r="G31" s="44" t="e">
        <f t="shared" si="0"/>
        <v>#DIV/0!</v>
      </c>
      <c r="H31" s="44" t="e">
        <f t="shared" si="3"/>
        <v>#DIV/0!</v>
      </c>
      <c r="I31" s="44" t="e">
        <f t="shared" si="1"/>
        <v>#DIV/0!</v>
      </c>
    </row>
    <row r="32" spans="1:15" x14ac:dyDescent="0.25">
      <c r="B32" s="17" t="s">
        <v>22</v>
      </c>
    </row>
    <row r="33" spans="1:10" x14ac:dyDescent="0.25">
      <c r="A33">
        <f>B33/1.2</f>
        <v>381.5838</v>
      </c>
      <c r="B33" s="68">
        <f>42.54*10.764</f>
        <v>457.90055999999998</v>
      </c>
      <c r="C33" s="68">
        <v>4000000</v>
      </c>
      <c r="D33" s="69">
        <f>C33/B33</f>
        <v>8735.5210921777434</v>
      </c>
      <c r="E33" s="69">
        <v>280000</v>
      </c>
      <c r="F33" s="69">
        <v>30000</v>
      </c>
      <c r="G33" s="70">
        <f>F33+E33+C33</f>
        <v>4310000</v>
      </c>
      <c r="H33">
        <f>G33/B33</f>
        <v>9412.5239768215179</v>
      </c>
      <c r="I33" s="13" t="e">
        <f>G33/#REF!</f>
        <v>#REF!</v>
      </c>
      <c r="J33" s="13">
        <f>G33/A33</f>
        <v>11295.028772185822</v>
      </c>
    </row>
    <row r="34" spans="1:10" x14ac:dyDescent="0.25">
      <c r="B34" s="17">
        <f>28.24*10.764</f>
        <v>303.97535999999997</v>
      </c>
      <c r="C34" s="17">
        <v>2500000</v>
      </c>
      <c r="D34">
        <f>C34/B34</f>
        <v>8224.3508158029654</v>
      </c>
      <c r="E34">
        <v>175000</v>
      </c>
      <c r="F34">
        <v>25000</v>
      </c>
      <c r="G34" s="13">
        <f>F34+E34+C34</f>
        <v>2700000</v>
      </c>
      <c r="H34">
        <f>G34/B34</f>
        <v>8882.2988810672032</v>
      </c>
      <c r="I34" s="13" t="e">
        <f>G34/#REF!</f>
        <v>#REF!</v>
      </c>
    </row>
    <row r="35" spans="1:10" x14ac:dyDescent="0.25">
      <c r="D35" t="e">
        <f>C35/B35</f>
        <v>#DIV/0!</v>
      </c>
      <c r="E35">
        <v>245000</v>
      </c>
      <c r="F35">
        <v>30000</v>
      </c>
      <c r="G35" s="13">
        <f>F35+E35+C35</f>
        <v>275000</v>
      </c>
      <c r="H35" t="e">
        <f>G35/B35</f>
        <v>#DIV/0!</v>
      </c>
    </row>
    <row r="36" spans="1:10" ht="15.75" x14ac:dyDescent="0.25">
      <c r="A36" s="15"/>
      <c r="D36" t="e">
        <f>C36/B36</f>
        <v>#DIV/0!</v>
      </c>
      <c r="E36">
        <v>392000</v>
      </c>
      <c r="F36">
        <v>30000</v>
      </c>
      <c r="G36" s="13">
        <f>F36+E36+C36</f>
        <v>422000</v>
      </c>
      <c r="H36" t="e">
        <f>G36/B36</f>
        <v>#DIV/0!</v>
      </c>
    </row>
    <row r="37" spans="1:10" ht="15.75" x14ac:dyDescent="0.25">
      <c r="A37" s="15"/>
      <c r="B37" s="62"/>
      <c r="C37" s="62"/>
      <c r="D37" s="63" t="e">
        <f>C37/B37</f>
        <v>#DIV/0!</v>
      </c>
      <c r="E37" s="63">
        <v>210000</v>
      </c>
      <c r="F37" s="63">
        <v>30000</v>
      </c>
      <c r="G37" s="64">
        <f>F37+E37+C37</f>
        <v>240000</v>
      </c>
      <c r="H37" s="63" t="e">
        <f>G37/B37</f>
        <v>#DIV/0!</v>
      </c>
    </row>
    <row r="38" spans="1:10" ht="15.75" x14ac:dyDescent="0.25">
      <c r="A38" s="15"/>
    </row>
    <row r="39" spans="1:10" ht="15.75" x14ac:dyDescent="0.25">
      <c r="A39" s="15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62" spans="4:6" x14ac:dyDescent="0.25">
      <c r="D62" s="13"/>
      <c r="E62" s="13"/>
      <c r="F62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workbookViewId="0">
      <selection activeCell="K1" sqref="K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D4316-A183-4DF7-A5C4-2EDF724E3FC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2023-11-30T07:24:13Z</dcterms:modified>
</cp:coreProperties>
</file>