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heetal Gavhan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 Area" sheetId="44" r:id="rId5"/>
    <sheet name="Sheet1" sheetId="48" r:id="rId6"/>
    <sheet name="Sheet2" sheetId="49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3" l="1"/>
  <c r="B27" i="23"/>
  <c r="F9" i="44"/>
  <c r="F10" i="44"/>
  <c r="D29" i="25" l="1"/>
  <c r="C29" i="25"/>
  <c r="C17" i="25" l="1"/>
  <c r="C10" i="23" l="1"/>
  <c r="C11" i="23" s="1"/>
  <c r="C8" i="23"/>
  <c r="C6" i="23"/>
  <c r="C5" i="23"/>
  <c r="C14" i="23" s="1"/>
  <c r="C12" i="23" l="1"/>
  <c r="C13" i="23" s="1"/>
  <c r="C16" i="23" s="1"/>
  <c r="C19" i="23" s="1"/>
  <c r="C20" i="23" s="1"/>
  <c r="C21" i="23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19" i="4" l="1"/>
  <c r="Q19" i="4" s="1"/>
  <c r="D23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B11" i="4" s="1"/>
  <c r="C11" i="4" s="1"/>
  <c r="D11" i="4" s="1"/>
  <c r="Q12" i="4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G2" i="4" s="1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25" i="23" l="1"/>
  <c r="J19" i="4" l="1"/>
  <c r="I19" i="4"/>
  <c r="E19" i="4"/>
  <c r="A19" i="4"/>
  <c r="Q18" i="4"/>
  <c r="J18" i="4"/>
  <c r="I18" i="4"/>
  <c r="E18" i="4"/>
  <c r="A18" i="4"/>
  <c r="P17" i="4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 l="1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<sst xmlns="http://schemas.openxmlformats.org/spreadsheetml/2006/main" count="130" uniqueCount="99">
  <si>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</si>
  <si>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</si>
  <si>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</si>
  <si>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</si>
  <si>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</si>
  <si>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</si>
  <si>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</si>
  <si>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</si>
  <si>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</si>
  <si>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</si>
  <si>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</si>
  <si>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</si>
  <si>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</si>
  <si>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</si>
  <si>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</si>
  <si>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</si>
  <si>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</si>
  <si>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</si>
  <si>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</si>
  <si>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</si>
  <si>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</si>
  <si>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</si>
  <si>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</si>
  <si>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</si>
  <si>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</si>
  <si>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</si>
  <si>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</si>
  <si>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</si>
  <si>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</si>
  <si>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</si>
  <si>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</si>
  <si>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</si>
  <si>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</si>
  <si>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</si>
  <si>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</si>
  <si>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</si>
  <si>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</si>
  <si>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</si>
  <si>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</si>
  <si>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</si>
  <si>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</si>
  <si>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</si>
  <si>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</si>
  <si>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</si>
  <si>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</si>
  <si>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</si>
  <si>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</si>
  <si>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</si>
  <si>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</si>
  <si>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</si>
  <si>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</si>
  <si>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</si>
  <si>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</si>
  <si>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</si>
  <si>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</si>
  <si>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</si>
  <si>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</si>
  <si>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</si>
  <si>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</si>
  <si>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</si>
  <si>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</si>
  <si>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</si>
  <si>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</si>
  <si>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</si>
  <si>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</si>
  <si>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</si>
  <si>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</si>
  <si>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</si>
  <si>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</si>
  <si>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</si>
  <si>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</si>
  <si>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</si>
  <si>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</si>
  <si>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</si>
  <si>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</si>
  <si>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</si>
  <si>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</si>
  <si>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</si>
  <si>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</si>
  <si>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</si>
  <si>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</si>
  <si>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</si>
  <si>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</si>
  <si>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</si>
  <si>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</si>
  <si>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</si>
  <si>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</si>
  <si>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</si>
  <si>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</si>
  <si>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</si>
  <si>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</si>
  <si>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</si>
  <si>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</si>
  <si>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</si>
  <si>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</si>
  <si>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</si>
  <si>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</si>
  <si>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First  Floor</t>
  </si>
  <si>
    <t>rate on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</si>
</sst>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" fillId="2" borderId="0" xfId="0" applyFont="1" applyFill="1"/>
    <xf numFmtId="1" fontId="0" fillId="0" borderId="0" xfId="0" applyNumberFormat="1"/>
    <xf numFmtId="1" fontId="2" fillId="0" borderId="0" xfId="0" applyNumberFormat="1" applyFont="1"/>
    <xf numFmtId="1" fontId="7" fillId="0" borderId="0" xfId="0" applyNumberFormat="1" applyFont="1"/>
    <xf numFmtId="43" fontId="0" fillId="0" borderId="0" xfId="0" applyNumberFormat="1"/>
    <xf numFmtId="164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142875</xdr:rowOff>
    </xdr:from>
    <xdr:to>
      <xdr:col>9</xdr:col>
      <xdr:colOff>333375</xdr:colOff>
      <xdr:row>20</xdr:row>
      <xdr:rowOff>114300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5"/>
          <a:ext cx="5734050" cy="3781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142875</xdr:rowOff>
    </xdr:from>
    <xdr:to>
      <xdr:col>9</xdr:col>
      <xdr:colOff>333375</xdr:colOff>
      <xdr:row>22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2875"/>
          <a:ext cx="5686425" cy="4114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70" zoomScaleNormal="70" workbookViewId="0">
      <selection activeCell="D13" sqref="D13"/>
    </sheetView>
  </sheetViews>
  <sheetFormatPr defaultRowHeight="15"/>
  <cols>
    <col min="1" max="1" width="10.5703125" customWidth="1"/>
    <col min="2" max="2" width="42.42578125" bestFit="1" customWidth="1"/>
    <col min="3" max="3" width="16.85546875" customWidth="1"/>
    <col min="4" max="4" width="14.5703125" customWidth="1"/>
    <col min="5" max="5" width="18.42578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27035</v>
      </c>
      <c r="F2" s="74"/>
      <c r="G2" s="125" t="s">
        <v>76</v>
      </c>
      <c r="H2" s="126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25000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25000</v>
      </c>
      <c r="D5" s="57" t="s">
        <v>61</v>
      </c>
      <c r="E5" s="58">
        <f>ROUND(C5/10.764,0)</f>
        <v>2323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25000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0.06</v>
      </c>
      <c r="D8" s="101">
        <f>1-C8</f>
        <v>0.94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23500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23500</v>
      </c>
      <c r="D10" s="57" t="s">
        <v>61</v>
      </c>
      <c r="E10" s="58">
        <f>ROUND(C10/10.764,0)</f>
        <v>2183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2023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2017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6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54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>
        <v>600</v>
      </c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f>C16*2000</f>
        <v>1200000</v>
      </c>
      <c r="D17" s="74"/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61">
        <f>C16*E10</f>
        <v>1309800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>
        <v>553.28</v>
      </c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>
        <v>88.23</v>
      </c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118">
        <f>SUM(C27:C28)</f>
        <v>641.51</v>
      </c>
      <c r="D29" s="118">
        <f>C29*1.1</f>
        <v>705.66100000000006</v>
      </c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70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70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7"/>
      <c r="L1" s="127"/>
      <c r="M1" s="127"/>
      <c r="N1" s="127"/>
      <c r="O1" s="127"/>
      <c r="P1" s="127"/>
      <c r="Q1" s="127"/>
      <c r="R1" s="127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7" zoomScaleNormal="100" workbookViewId="0">
      <selection activeCell="E19" sqref="E19"/>
    </sheetView>
  </sheetViews>
  <sheetFormatPr defaultRowHeight="15"/>
  <cols>
    <col min="1" max="1" width="21.7109375" bestFit="1" customWidth="1"/>
    <col min="2" max="2" width="16.85546875" customWidth="1"/>
    <col min="3" max="3" width="17.140625" style="16" customWidth="1"/>
    <col min="4" max="4" width="22" style="16" customWidth="1"/>
    <col min="5" max="5" width="14.28515625" bestFit="1" customWidth="1"/>
    <col min="6" max="6" width="15.5703125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3700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</row>
    <row r="5" spans="1:8">
      <c r="A5" s="15" t="s">
        <v>15</v>
      </c>
      <c r="B5" s="19"/>
      <c r="C5" s="20">
        <f>C3-C4</f>
        <v>1700</v>
      </c>
      <c r="D5" s="23"/>
      <c r="G5" s="118"/>
    </row>
    <row r="6" spans="1:8">
      <c r="A6" s="15" t="s">
        <v>16</v>
      </c>
      <c r="B6" s="19"/>
      <c r="C6" s="20">
        <f>C4</f>
        <v>2000</v>
      </c>
      <c r="D6" s="23"/>
      <c r="G6" s="118"/>
    </row>
    <row r="7" spans="1:8">
      <c r="A7" s="15" t="s">
        <v>17</v>
      </c>
      <c r="B7" s="24"/>
      <c r="C7" s="25">
        <v>6</v>
      </c>
      <c r="D7" s="25"/>
      <c r="E7" s="16"/>
      <c r="G7" s="118"/>
    </row>
    <row r="8" spans="1:8">
      <c r="A8" s="15" t="s">
        <v>18</v>
      </c>
      <c r="B8" s="24"/>
      <c r="C8" s="25">
        <f>C9-C7</f>
        <v>54</v>
      </c>
      <c r="D8" s="25"/>
      <c r="G8" s="118"/>
      <c r="H8" s="119"/>
    </row>
    <row r="9" spans="1:8">
      <c r="A9" s="15" t="s">
        <v>19</v>
      </c>
      <c r="B9" s="24"/>
      <c r="C9" s="25">
        <v>60</v>
      </c>
      <c r="D9" s="25"/>
      <c r="H9" s="119"/>
    </row>
    <row r="10" spans="1:8" ht="30">
      <c r="A10" s="22" t="s">
        <v>20</v>
      </c>
      <c r="B10" s="24"/>
      <c r="C10" s="25">
        <f>90*C7/C9</f>
        <v>9</v>
      </c>
      <c r="D10" s="25"/>
      <c r="E10" s="16"/>
      <c r="H10" s="119"/>
    </row>
    <row r="11" spans="1:8">
      <c r="A11" s="15"/>
      <c r="B11" s="26"/>
      <c r="C11" s="27">
        <f>C10%</f>
        <v>0.09</v>
      </c>
      <c r="D11" s="27"/>
      <c r="F11" s="77"/>
      <c r="G11" s="77"/>
    </row>
    <row r="12" spans="1:8">
      <c r="A12" s="15" t="s">
        <v>21</v>
      </c>
      <c r="B12" s="19"/>
      <c r="C12" s="20">
        <f>C6*C11</f>
        <v>180</v>
      </c>
      <c r="D12" s="23"/>
      <c r="F12" s="77"/>
      <c r="G12" s="77"/>
    </row>
    <row r="13" spans="1:8">
      <c r="A13" s="15" t="s">
        <v>22</v>
      </c>
      <c r="B13" s="19"/>
      <c r="C13" s="20">
        <f>C6-C12</f>
        <v>1820</v>
      </c>
      <c r="D13" s="23"/>
      <c r="F13" s="77"/>
      <c r="G13" s="77"/>
    </row>
    <row r="14" spans="1:8">
      <c r="A14" s="15" t="s">
        <v>15</v>
      </c>
      <c r="B14" s="19"/>
      <c r="C14" s="20">
        <f>C5</f>
        <v>1700</v>
      </c>
      <c r="D14" s="23"/>
      <c r="F14" s="77"/>
      <c r="G14" s="77"/>
    </row>
    <row r="15" spans="1:8">
      <c r="A15" s="74"/>
      <c r="B15" s="19"/>
      <c r="C15" s="20"/>
      <c r="D15" s="23"/>
      <c r="F15" s="77"/>
      <c r="G15" s="77"/>
    </row>
    <row r="16" spans="1:8">
      <c r="A16" s="28" t="s">
        <v>23</v>
      </c>
      <c r="B16" s="29"/>
      <c r="C16" s="21">
        <f>C14+C13</f>
        <v>3520</v>
      </c>
      <c r="D16" s="21"/>
      <c r="E16" s="61"/>
      <c r="F16" s="77"/>
      <c r="G16" s="77"/>
    </row>
    <row r="17" spans="1:7">
      <c r="A17" s="74"/>
      <c r="B17" s="24"/>
      <c r="C17" s="25"/>
      <c r="D17" s="25"/>
      <c r="F17" s="77"/>
      <c r="G17" s="77"/>
    </row>
    <row r="18" spans="1:7" ht="16.5">
      <c r="A18" s="28" t="s">
        <v>94</v>
      </c>
      <c r="B18" s="7"/>
      <c r="C18" s="75">
        <v>600</v>
      </c>
      <c r="D18" s="75"/>
      <c r="E18" s="76"/>
      <c r="F18" s="77"/>
      <c r="G18" s="77"/>
    </row>
    <row r="19" spans="1:7">
      <c r="A19" s="15"/>
      <c r="B19" s="6"/>
      <c r="C19" s="30">
        <f>C18*C16</f>
        <v>2112000</v>
      </c>
      <c r="D19" s="77" t="s">
        <v>68</v>
      </c>
      <c r="E19" s="30"/>
      <c r="F19" s="77"/>
      <c r="G19" s="77"/>
    </row>
    <row r="20" spans="1:7">
      <c r="A20" s="15"/>
      <c r="B20" s="61"/>
      <c r="C20" s="31">
        <f>C19*95%</f>
        <v>2006400</v>
      </c>
      <c r="D20" s="77" t="s">
        <v>24</v>
      </c>
      <c r="E20" s="31"/>
      <c r="F20" s="77"/>
      <c r="G20" s="77"/>
    </row>
    <row r="21" spans="1:7">
      <c r="A21" s="15"/>
      <c r="B21" s="74"/>
      <c r="C21" s="31">
        <f>C19*80%</f>
        <v>1689600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1200000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4400</v>
      </c>
      <c r="D25" s="31"/>
    </row>
    <row r="26" spans="1:7">
      <c r="C26" s="31"/>
      <c r="D26" s="31"/>
    </row>
    <row r="27" spans="1:7">
      <c r="A27" s="74">
        <v>520</v>
      </c>
      <c r="B27" s="118">
        <f>A27*1.2</f>
        <v>624</v>
      </c>
      <c r="C27" s="31"/>
      <c r="D27" s="31"/>
    </row>
    <row r="28" spans="1:7">
      <c r="A28" s="6">
        <v>55.741</v>
      </c>
      <c r="B28" s="119">
        <f>A28*10.764</f>
        <v>599.99612400000001</v>
      </c>
      <c r="C28" s="118"/>
      <c r="D28"/>
    </row>
    <row r="29" spans="1:7">
      <c r="C29" s="74"/>
      <c r="D29" s="74"/>
      <c r="E29" s="119"/>
    </row>
    <row r="30" spans="1:7">
      <c r="C30" s="74"/>
      <c r="D30" s="74"/>
      <c r="E30" s="119"/>
    </row>
    <row r="31" spans="1:7">
      <c r="C31" s="74"/>
      <c r="D31" s="120"/>
      <c r="E31" s="119"/>
    </row>
    <row r="32" spans="1:7">
      <c r="C32" s="122"/>
    </row>
    <row r="33" spans="1:8">
      <c r="B33" s="124"/>
      <c r="C33" s="124"/>
    </row>
    <row r="34" spans="1:8">
      <c r="C34" s="122"/>
      <c r="D34" s="25"/>
      <c r="H34" s="74"/>
    </row>
    <row r="35" spans="1:8">
      <c r="B35" s="121"/>
      <c r="C35" s="123"/>
      <c r="D35" s="6"/>
      <c r="F35" s="118"/>
    </row>
    <row r="36" spans="1:8">
      <c r="C36" s="123"/>
      <c r="D36" s="6"/>
    </row>
    <row r="37" spans="1:8">
      <c r="C37"/>
      <c r="D37"/>
    </row>
    <row r="38" spans="1:8">
      <c r="C38"/>
      <c r="D38"/>
    </row>
    <row r="39" spans="1:8">
      <c r="C39"/>
      <c r="D39"/>
    </row>
    <row r="40" spans="1:8">
      <c r="C40"/>
      <c r="D40"/>
    </row>
    <row r="46" spans="1:8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7" zoomScaleNormal="100" workbookViewId="0">
      <selection activeCell="O28" sqref="O2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hidden="1" customWidth="1"/>
    <col min="10" max="10" width="9.85546875" hidden="1" customWidth="1"/>
    <col min="11" max="13" width="0" hidden="1" customWidth="1"/>
    <col min="14" max="14" width="14.7109375" hidden="1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4"/>
      <c r="P2" s="74"/>
      <c r="Q2" s="74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117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4"/>
      <c r="P3" s="74"/>
      <c r="Q3" s="74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4"/>
      <c r="P4" s="74"/>
      <c r="Q4" s="74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4"/>
      <c r="P5" s="74"/>
      <c r="Q5" s="74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4"/>
      <c r="P6" s="74"/>
      <c r="Q6" s="74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4"/>
      <c r="P7" s="74"/>
      <c r="Q7" s="74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117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4"/>
      <c r="P8" s="74"/>
      <c r="Q8" s="74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4"/>
      <c r="P9" s="74"/>
      <c r="Q9" s="74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117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4"/>
      <c r="P10" s="74"/>
      <c r="Q10" s="74"/>
      <c r="R10" s="2"/>
      <c r="S10" s="2"/>
    </row>
    <row r="11" spans="1:35" ht="16.5">
      <c r="A11" s="4">
        <f t="shared" si="0"/>
        <v>0</v>
      </c>
      <c r="B11" s="4">
        <f t="shared" si="1"/>
        <v>1221</v>
      </c>
      <c r="C11" s="4">
        <f t="shared" si="2"/>
        <v>1465.2</v>
      </c>
      <c r="D11" s="4">
        <f t="shared" si="3"/>
        <v>1758.24</v>
      </c>
      <c r="E11" s="5">
        <f t="shared" si="4"/>
        <v>11200000</v>
      </c>
      <c r="F11" s="4">
        <f t="shared" si="5"/>
        <v>9173</v>
      </c>
      <c r="G11" s="4">
        <f t="shared" si="6"/>
        <v>7644</v>
      </c>
      <c r="H11" s="4">
        <f t="shared" si="7"/>
        <v>6370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0">O11/1.2</f>
        <v>0</v>
      </c>
      <c r="Q11">
        <v>1221</v>
      </c>
      <c r="R11" s="2">
        <v>11200000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1333.3333333333335</v>
      </c>
      <c r="C12" s="4">
        <f t="shared" si="2"/>
        <v>1600.0000000000002</v>
      </c>
      <c r="D12" s="4">
        <f t="shared" si="3"/>
        <v>1920.0000000000002</v>
      </c>
      <c r="E12" s="5">
        <f t="shared" si="4"/>
        <v>10400000</v>
      </c>
      <c r="F12" s="4">
        <f t="shared" si="5"/>
        <v>7800</v>
      </c>
      <c r="G12" s="4">
        <f t="shared" si="6"/>
        <v>6500</v>
      </c>
      <c r="H12" s="4">
        <f t="shared" si="7"/>
        <v>5417</v>
      </c>
      <c r="I12" s="4">
        <f t="shared" si="8"/>
        <v>0</v>
      </c>
      <c r="J12" s="4">
        <f t="shared" si="9"/>
        <v>0</v>
      </c>
      <c r="O12">
        <v>0</v>
      </c>
      <c r="P12">
        <v>1600</v>
      </c>
      <c r="Q12">
        <f t="shared" ref="Q12" si="11">P12/1.2</f>
        <v>1333.3333333333335</v>
      </c>
      <c r="R12" s="2">
        <v>10400000</v>
      </c>
      <c r="S12" s="2"/>
      <c r="V12" s="71"/>
    </row>
    <row r="13" spans="1:35">
      <c r="A13" s="4">
        <f t="shared" si="0"/>
        <v>0</v>
      </c>
      <c r="B13" s="4">
        <f t="shared" si="1"/>
        <v>1225</v>
      </c>
      <c r="C13" s="4">
        <f t="shared" si="2"/>
        <v>1470</v>
      </c>
      <c r="D13" s="4">
        <f t="shared" si="3"/>
        <v>1764</v>
      </c>
      <c r="E13" s="5">
        <f t="shared" si="4"/>
        <v>9000000</v>
      </c>
      <c r="F13" s="4">
        <f t="shared" si="5"/>
        <v>7347</v>
      </c>
      <c r="G13" s="4">
        <f t="shared" si="6"/>
        <v>6122</v>
      </c>
      <c r="H13" s="4">
        <f t="shared" si="7"/>
        <v>5102</v>
      </c>
      <c r="I13" s="4">
        <f t="shared" si="8"/>
        <v>0</v>
      </c>
      <c r="J13" s="4">
        <f t="shared" si="9"/>
        <v>0</v>
      </c>
      <c r="O13">
        <v>0</v>
      </c>
      <c r="P13">
        <v>1470</v>
      </c>
      <c r="Q13">
        <f t="shared" ref="Q13" si="12">P13/1.2</f>
        <v>1225</v>
      </c>
      <c r="R13" s="2">
        <v>9000000</v>
      </c>
      <c r="S13" s="2"/>
    </row>
    <row r="14" spans="1:35">
      <c r="A14" s="4">
        <f t="shared" si="0"/>
        <v>0</v>
      </c>
      <c r="B14" s="4">
        <f t="shared" si="1"/>
        <v>1166.6666666666667</v>
      </c>
      <c r="C14" s="4">
        <f t="shared" si="2"/>
        <v>1400</v>
      </c>
      <c r="D14" s="4">
        <f t="shared" si="3"/>
        <v>1680</v>
      </c>
      <c r="E14" s="5">
        <f t="shared" si="4"/>
        <v>9500000</v>
      </c>
      <c r="F14" s="4">
        <f t="shared" si="5"/>
        <v>8143</v>
      </c>
      <c r="G14" s="4">
        <f t="shared" si="6"/>
        <v>6786</v>
      </c>
      <c r="H14" s="4">
        <f t="shared" si="7"/>
        <v>5655</v>
      </c>
      <c r="I14" s="4">
        <f t="shared" si="8"/>
        <v>0</v>
      </c>
      <c r="J14" s="4">
        <f t="shared" si="9"/>
        <v>0</v>
      </c>
      <c r="O14">
        <v>0</v>
      </c>
      <c r="P14">
        <v>1400</v>
      </c>
      <c r="Q14">
        <f t="shared" ref="Q14:Q15" si="13">P14/1.2</f>
        <v>1166.6666666666667</v>
      </c>
      <c r="R14" s="2">
        <v>9500000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ref="P15" si="14">O15/1.2</f>
        <v>0</v>
      </c>
      <c r="Q15">
        <f t="shared" si="13"/>
        <v>0</v>
      </c>
      <c r="R15" s="2">
        <v>0</v>
      </c>
      <c r="S15" s="2"/>
    </row>
    <row r="16" spans="1:35">
      <c r="A16" s="4">
        <f t="shared" ref="A16:A19" si="15">N16</f>
        <v>0</v>
      </c>
      <c r="B16" s="4">
        <f t="shared" ref="B16:B19" si="16">Q16</f>
        <v>0</v>
      </c>
      <c r="C16" s="4">
        <f t="shared" ref="C16:C19" si="17">B16*1.2</f>
        <v>0</v>
      </c>
      <c r="D16" s="4">
        <f t="shared" ref="D16:D19" si="18">C16*1.2</f>
        <v>0</v>
      </c>
      <c r="E16" s="5">
        <f t="shared" ref="E16:E19" si="19">R16</f>
        <v>0</v>
      </c>
      <c r="F16" s="4" t="e">
        <f t="shared" ref="F16:F19" si="20">ROUND((E16/B16),0)</f>
        <v>#DIV/0!</v>
      </c>
      <c r="G16" s="4" t="e">
        <f t="shared" ref="G16:G19" si="21">ROUND((E16/C16),0)</f>
        <v>#DIV/0!</v>
      </c>
      <c r="H16" s="4" t="e">
        <f t="shared" ref="H16:H19" si="22">ROUND((E16/D16),0)</f>
        <v>#DIV/0!</v>
      </c>
      <c r="I16" s="4">
        <f t="shared" ref="I16:J19" si="23">T16</f>
        <v>0</v>
      </c>
      <c r="J16" s="4">
        <f t="shared" si="23"/>
        <v>0</v>
      </c>
      <c r="O16">
        <v>0</v>
      </c>
      <c r="P16">
        <f t="shared" ref="P16:P17" si="24">O16/1.2</f>
        <v>0</v>
      </c>
      <c r="R16" s="2"/>
      <c r="S16" s="2"/>
    </row>
    <row r="17" spans="1:19">
      <c r="A17" s="4">
        <f t="shared" si="15"/>
        <v>0</v>
      </c>
      <c r="B17" s="4">
        <f t="shared" si="16"/>
        <v>334</v>
      </c>
      <c r="C17" s="4">
        <f t="shared" si="17"/>
        <v>400.8</v>
      </c>
      <c r="D17" s="4">
        <f t="shared" si="18"/>
        <v>480.96</v>
      </c>
      <c r="E17" s="5">
        <f t="shared" si="19"/>
        <v>872000</v>
      </c>
      <c r="F17" s="4">
        <f t="shared" si="20"/>
        <v>2611</v>
      </c>
      <c r="G17" s="4">
        <f t="shared" si="21"/>
        <v>2176</v>
      </c>
      <c r="H17" s="4">
        <f t="shared" si="22"/>
        <v>1813</v>
      </c>
      <c r="I17" s="4">
        <f t="shared" si="23"/>
        <v>0</v>
      </c>
      <c r="J17" s="4">
        <f t="shared" si="23"/>
        <v>0</v>
      </c>
      <c r="O17">
        <v>0</v>
      </c>
      <c r="P17">
        <f t="shared" si="24"/>
        <v>0</v>
      </c>
      <c r="Q17">
        <v>334</v>
      </c>
      <c r="R17" s="2">
        <v>872000</v>
      </c>
      <c r="S17" s="2"/>
    </row>
    <row r="18" spans="1:19">
      <c r="A18" s="4">
        <f t="shared" si="15"/>
        <v>0</v>
      </c>
      <c r="B18" s="4">
        <f t="shared" si="16"/>
        <v>470.83333333333337</v>
      </c>
      <c r="C18" s="4">
        <f t="shared" si="17"/>
        <v>565</v>
      </c>
      <c r="D18" s="4">
        <f t="shared" si="18"/>
        <v>678</v>
      </c>
      <c r="E18" s="5">
        <f t="shared" si="19"/>
        <v>2800000</v>
      </c>
      <c r="F18" s="4">
        <f t="shared" si="20"/>
        <v>5947</v>
      </c>
      <c r="G18" s="4">
        <f t="shared" si="21"/>
        <v>4956</v>
      </c>
      <c r="H18" s="4">
        <f t="shared" si="22"/>
        <v>4130</v>
      </c>
      <c r="I18" s="4">
        <f t="shared" si="23"/>
        <v>0</v>
      </c>
      <c r="J18" s="4">
        <f t="shared" si="23"/>
        <v>0</v>
      </c>
      <c r="O18">
        <v>0</v>
      </c>
      <c r="P18">
        <v>565</v>
      </c>
      <c r="Q18">
        <f t="shared" ref="Q17:Q18" si="25">P18/1.2</f>
        <v>470.83333333333337</v>
      </c>
      <c r="R18" s="2">
        <v>2800000</v>
      </c>
      <c r="S18" s="2"/>
    </row>
    <row r="19" spans="1:19">
      <c r="A19" s="4">
        <f t="shared" si="15"/>
        <v>0</v>
      </c>
      <c r="B19" s="4">
        <f t="shared" si="16"/>
        <v>0</v>
      </c>
      <c r="C19" s="4">
        <f t="shared" si="17"/>
        <v>0</v>
      </c>
      <c r="D19" s="4">
        <f t="shared" si="18"/>
        <v>0</v>
      </c>
      <c r="E19" s="5">
        <f t="shared" si="19"/>
        <v>0</v>
      </c>
      <c r="F19" s="4" t="e">
        <f t="shared" si="20"/>
        <v>#DIV/0!</v>
      </c>
      <c r="G19" s="4" t="e">
        <f t="shared" si="21"/>
        <v>#DIV/0!</v>
      </c>
      <c r="H19" s="4" t="e">
        <f t="shared" si="22"/>
        <v>#DIV/0!</v>
      </c>
      <c r="I19" s="4">
        <f t="shared" si="23"/>
        <v>0</v>
      </c>
      <c r="J19" s="4">
        <f t="shared" si="23"/>
        <v>0</v>
      </c>
      <c r="O19" s="74">
        <v>0</v>
      </c>
      <c r="P19" s="74">
        <f>O19/1.2</f>
        <v>0</v>
      </c>
      <c r="Q19" s="74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3"/>
  <sheetViews>
    <sheetView workbookViewId="0">
      <selection activeCell="H18" sqref="H18"/>
    </sheetView>
  </sheetViews>
  <sheetFormatPr defaultRowHeight="15"/>
  <cols>
    <col min="5" max="5" width="14.140625" customWidth="1"/>
  </cols>
  <sheetData>
    <row r="1" spans="3:7">
      <c r="C1" s="118"/>
    </row>
    <row r="2" spans="3:7">
      <c r="C2" s="118"/>
    </row>
    <row r="3" spans="3:7">
      <c r="C3" s="118"/>
    </row>
    <row r="4" spans="3:7">
      <c r="C4" s="118"/>
    </row>
    <row r="5" spans="3:7">
      <c r="C5" s="118"/>
      <c r="F5" s="118"/>
    </row>
    <row r="6" spans="3:7">
      <c r="C6" s="118"/>
      <c r="F6" s="118"/>
    </row>
    <row r="7" spans="3:7">
      <c r="C7" s="118"/>
      <c r="F7" s="118"/>
    </row>
    <row r="8" spans="3:7">
      <c r="C8" s="118"/>
      <c r="F8" s="118"/>
    </row>
    <row r="9" spans="3:7">
      <c r="E9">
        <v>520</v>
      </c>
      <c r="F9" s="118">
        <f>E9*1.2</f>
        <v>624</v>
      </c>
    </row>
    <row r="10" spans="3:7">
      <c r="C10" s="118"/>
      <c r="E10" s="6">
        <v>55.741</v>
      </c>
      <c r="F10" s="119">
        <f>E10*10.764</f>
        <v>599.99612400000001</v>
      </c>
    </row>
    <row r="11" spans="3:7" s="74" customFormat="1">
      <c r="C11" s="118"/>
      <c r="F11" s="118"/>
      <c r="G11" s="118"/>
    </row>
    <row r="12" spans="3:7">
      <c r="C12" s="118"/>
    </row>
    <row r="13" spans="3:7">
      <c r="C13" s="118"/>
      <c r="F13" s="118"/>
    </row>
    <row r="14" spans="3:7">
      <c r="C14" s="118"/>
      <c r="F14" s="118"/>
    </row>
    <row r="15" spans="3:7">
      <c r="F15" s="118"/>
      <c r="G15" s="118"/>
    </row>
    <row r="16" spans="3:7">
      <c r="G16" s="118"/>
    </row>
    <row r="23" spans="7:7">
      <c r="G23" s="118"/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6" sqref="N1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1" sqref="M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 Area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2023-11-27T10:42:55Z</dcterms:modified>
</cp:coreProperties>
</file>