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hyam\Tentative Value\F.Y.-2023-2024\Mangesh\Amol Narkar\"/>
    </mc:Choice>
  </mc:AlternateContent>
  <xr:revisionPtr revIDLastSave="0" documentId="13_ncr:1_{167610BD-2C01-4E8B-9D3E-FC1686422D8A}" xr6:coauthVersionLast="47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4" l="1"/>
  <c r="C4" i="25"/>
  <c r="G31" i="4"/>
  <c r="G33" i="4" s="1"/>
  <c r="H29" i="4"/>
  <c r="D13" i="25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<sst xmlns="http://schemas.openxmlformats.org/spreadsheetml/2006/main" count="129" uniqueCount="88">
  <si>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</si>
  <si>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</si>
  <si>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</si>
  <si>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</si>
  <si>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</si>
  <si>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</si>
  <si>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</si>
  <si>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</si>
  <si>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</si>
  <si>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</si>
  <si>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</si>
  <si>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</si>
  <si>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</si>
  <si>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</si>
  <si>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</si>
  <si>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</si>
  <si>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</si>
  <si>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</si>
  <si>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</si>
  <si>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</si>
  <si>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</si>
  <si>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</si>
  <si>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</si>
  <si>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</si>
  <si>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</si>
  <si>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</si>
  <si>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</si>
  <si>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</si>
  <si>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</si>
  <si>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</si>
  <si>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</si>
  <si>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</si>
  <si>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</si>
  <si>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</si>
  <si>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</si>
  <si>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</si>
  <si>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</si>
  <si>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</si>
  <si>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</si>
  <si>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</si>
  <si>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</si>
  <si>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</si>
  <si>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</si>
  <si>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</si>
  <si>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</si>
  <si>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</si>
  <si>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</si>
  <si>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</si>
  <si>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</si>
  <si>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</si>
  <si>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</si>
  <si>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</si>
  <si>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</si>
  <si>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</si>
  <si>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</si>
  <si>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</si>
  <si>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</si>
  <si>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</si>
  <si>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</si>
  <si>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</si>
  <si>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</si>
  <si>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</si>
  <si>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</si>
  <si>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</si>
  <si>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</si>
  <si>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</si>
  <si>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</si>
  <si>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</si>
  <si>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</si>
  <si>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</si>
  <si>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</si>
  <si>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</si>
  <si>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</si>
  <si>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</si>
  <si>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</si>
  <si>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</si>
  <si>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</si>
  <si>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</si>
  <si>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</si>
  <si>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</si>
  <si>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</si>
  <si>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</si>
  <si>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</si>
  <si>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</si>
  <si>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07.04.2021</t>
  </si>
  <si>
    <t>1 Car Park</t>
  </si>
  <si>
    <t>ACA</t>
  </si>
  <si>
    <t>Dicsussed with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</si>
</sst>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47</xdr:row>
      <xdr:rowOff>125055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C48E7-C0CF-AEC9-DC2F-68E208C8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2BE70-39A6-AA53-55E1-48564588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F0348-F860-DBFA-7213-26B1CC6A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78253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71D34-F001-C531-BCCA-973E52BA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08653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D7A8-C7D6-2888-D11C-D3A7A97B7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940A5-481E-DD61-2EB2-B7752990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F09B2-3C2F-1234-73F6-77A848A5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323420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C3*20%</f>
        <v>64684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388104</v>
      </c>
      <c r="D5" s="63" t="s">
        <v>62</v>
      </c>
      <c r="E5" s="64">
        <f>C5/10.764</f>
        <v>36055.741360089189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358704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330007.67999999999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359407.68</v>
      </c>
      <c r="D9" s="63" t="s">
        <v>62</v>
      </c>
      <c r="E9" s="64">
        <f>C9/10.764</f>
        <v>33389.78818283166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893</v>
      </c>
      <c r="C2" s="4">
        <f t="shared" ref="C2:C16" si="1">B2*1.2</f>
        <v>1071.5999999999999</v>
      </c>
      <c r="D2" s="4">
        <f t="shared" ref="D2:D16" si="2">C2*1.2</f>
        <v>1285.9199999999998</v>
      </c>
      <c r="E2" s="5">
        <f t="shared" ref="E2:E16" si="3">R2</f>
        <v>65000000</v>
      </c>
      <c r="F2" s="78">
        <f t="shared" ref="F2:F15" si="4">ROUND((E2/B2),0)</f>
        <v>72788</v>
      </c>
      <c r="G2" s="78">
        <f t="shared" ref="G2:G15" si="5">ROUND((E2/C2),0)</f>
        <v>60657</v>
      </c>
      <c r="H2" s="78">
        <f t="shared" ref="H2:H15" si="6">ROUND((E2/D2),0)</f>
        <v>50547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893</v>
      </c>
      <c r="R2" s="79">
        <v>65000000</v>
      </c>
      <c r="S2" s="2"/>
    </row>
    <row r="3" spans="1:19" x14ac:dyDescent="0.25">
      <c r="A3" s="4">
        <v>2</v>
      </c>
      <c r="B3" s="4">
        <f t="shared" si="0"/>
        <v>893</v>
      </c>
      <c r="C3" s="4">
        <f t="shared" si="1"/>
        <v>1071.5999999999999</v>
      </c>
      <c r="D3" s="4">
        <f t="shared" si="2"/>
        <v>1285.9199999999998</v>
      </c>
      <c r="E3" s="5">
        <f t="shared" si="3"/>
        <v>56000000</v>
      </c>
      <c r="F3" s="78">
        <f t="shared" si="4"/>
        <v>62710</v>
      </c>
      <c r="G3" s="78">
        <f t="shared" si="5"/>
        <v>52258</v>
      </c>
      <c r="H3" s="78">
        <f t="shared" si="6"/>
        <v>43549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893</v>
      </c>
      <c r="R3" s="79">
        <v>56000000</v>
      </c>
      <c r="S3" s="2"/>
    </row>
    <row r="4" spans="1:19" x14ac:dyDescent="0.25">
      <c r="A4" s="4">
        <v>3</v>
      </c>
      <c r="B4" s="4">
        <f t="shared" si="0"/>
        <v>893</v>
      </c>
      <c r="C4" s="4">
        <f t="shared" si="1"/>
        <v>1071.5999999999999</v>
      </c>
      <c r="D4" s="4">
        <f t="shared" si="2"/>
        <v>1285.9199999999998</v>
      </c>
      <c r="E4" s="5">
        <f t="shared" si="3"/>
        <v>71500000</v>
      </c>
      <c r="F4" s="4">
        <f t="shared" si="4"/>
        <v>80067</v>
      </c>
      <c r="G4" s="4">
        <f t="shared" si="5"/>
        <v>66723</v>
      </c>
      <c r="H4" s="4">
        <f t="shared" si="6"/>
        <v>55602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893</v>
      </c>
      <c r="R4" s="2">
        <v>71500000</v>
      </c>
      <c r="S4" s="2"/>
    </row>
    <row r="5" spans="1:19" x14ac:dyDescent="0.25">
      <c r="A5" s="4">
        <v>4</v>
      </c>
      <c r="B5" s="4">
        <f t="shared" si="0"/>
        <v>857</v>
      </c>
      <c r="C5" s="4">
        <f t="shared" si="1"/>
        <v>1028.3999999999999</v>
      </c>
      <c r="D5" s="4">
        <f t="shared" si="2"/>
        <v>1234.0799999999997</v>
      </c>
      <c r="E5" s="5">
        <f t="shared" si="3"/>
        <v>60700000</v>
      </c>
      <c r="F5" s="78">
        <f t="shared" si="4"/>
        <v>70828</v>
      </c>
      <c r="G5" s="78">
        <f t="shared" si="5"/>
        <v>59024</v>
      </c>
      <c r="H5" s="78">
        <f t="shared" si="6"/>
        <v>49186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857</v>
      </c>
      <c r="R5" s="79">
        <v>60700000</v>
      </c>
      <c r="S5" s="2"/>
    </row>
    <row r="6" spans="1:19" x14ac:dyDescent="0.25">
      <c r="A6" s="4">
        <v>5</v>
      </c>
      <c r="B6" s="4">
        <f t="shared" si="0"/>
        <v>857</v>
      </c>
      <c r="C6" s="4">
        <f t="shared" si="1"/>
        <v>1028.3999999999999</v>
      </c>
      <c r="D6" s="4">
        <f t="shared" si="2"/>
        <v>1234.0799999999997</v>
      </c>
      <c r="E6" s="5">
        <f t="shared" si="3"/>
        <v>60000000</v>
      </c>
      <c r="F6" s="78">
        <f t="shared" si="4"/>
        <v>70012</v>
      </c>
      <c r="G6" s="78">
        <f t="shared" si="5"/>
        <v>58343</v>
      </c>
      <c r="H6" s="78">
        <f t="shared" si="6"/>
        <v>48619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857</v>
      </c>
      <c r="R6" s="79">
        <v>60000000</v>
      </c>
      <c r="S6" s="2"/>
    </row>
    <row r="7" spans="1:19" x14ac:dyDescent="0.25">
      <c r="A7" s="4">
        <v>6</v>
      </c>
      <c r="B7" s="4">
        <f t="shared" si="0"/>
        <v>893</v>
      </c>
      <c r="C7" s="4">
        <f t="shared" si="1"/>
        <v>1071.5999999999999</v>
      </c>
      <c r="D7" s="4">
        <f t="shared" si="2"/>
        <v>1285.9199999999998</v>
      </c>
      <c r="E7" s="5">
        <f t="shared" si="3"/>
        <v>56000000</v>
      </c>
      <c r="F7" s="78">
        <f t="shared" si="4"/>
        <v>62710</v>
      </c>
      <c r="G7" s="78">
        <f t="shared" si="5"/>
        <v>52258</v>
      </c>
      <c r="H7" s="78">
        <f t="shared" si="6"/>
        <v>43549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893</v>
      </c>
      <c r="R7" s="79">
        <v>56000000</v>
      </c>
      <c r="S7" s="2"/>
    </row>
    <row r="8" spans="1:19" x14ac:dyDescent="0.25">
      <c r="A8" s="4">
        <v>7</v>
      </c>
      <c r="B8" s="4">
        <f t="shared" si="0"/>
        <v>893</v>
      </c>
      <c r="C8" s="4">
        <f t="shared" si="1"/>
        <v>1071.5999999999999</v>
      </c>
      <c r="D8" s="4">
        <f t="shared" si="2"/>
        <v>1285.9199999999998</v>
      </c>
      <c r="E8" s="5">
        <f t="shared" si="3"/>
        <v>60000000</v>
      </c>
      <c r="F8" s="78">
        <f t="shared" si="4"/>
        <v>67189</v>
      </c>
      <c r="G8" s="78">
        <f t="shared" si="5"/>
        <v>55991</v>
      </c>
      <c r="H8" s="78">
        <f t="shared" si="6"/>
        <v>46659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893</v>
      </c>
      <c r="R8" s="79">
        <v>60000000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87</v>
      </c>
    </row>
    <row r="24" spans="1:19" s="10" customFormat="1" x14ac:dyDescent="0.25">
      <c r="F24" s="73" t="s">
        <v>85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  <c r="G27" s="10">
        <v>1500000</v>
      </c>
    </row>
    <row r="28" spans="1:19" s="10" customFormat="1" x14ac:dyDescent="0.25">
      <c r="C28" s="72" t="s">
        <v>74</v>
      </c>
      <c r="D28" s="72" t="s">
        <v>84</v>
      </c>
      <c r="F28" s="57" t="s">
        <v>86</v>
      </c>
      <c r="G28" s="57">
        <v>893</v>
      </c>
    </row>
    <row r="29" spans="1:19" s="10" customFormat="1" x14ac:dyDescent="0.25">
      <c r="C29" s="72" t="s">
        <v>1</v>
      </c>
      <c r="D29" s="72">
        <v>39771229</v>
      </c>
      <c r="F29" s="57" t="s">
        <v>71</v>
      </c>
      <c r="G29" s="57">
        <v>982</v>
      </c>
      <c r="H29" s="10">
        <f>G29/G28</f>
        <v>1.0996640537513998</v>
      </c>
      <c r="I29" s="10">
        <f>G29*36055</f>
        <v>35406010</v>
      </c>
    </row>
    <row r="30" spans="1:19" s="10" customFormat="1" x14ac:dyDescent="0.25">
      <c r="F30" s="57" t="s">
        <v>72</v>
      </c>
      <c r="G30" s="57">
        <v>65000</v>
      </c>
    </row>
    <row r="31" spans="1:19" s="10" customFormat="1" x14ac:dyDescent="0.25">
      <c r="C31" s="75"/>
      <c r="D31" s="75"/>
      <c r="F31" s="75" t="s">
        <v>73</v>
      </c>
      <c r="G31" s="75">
        <f>G28*G30</f>
        <v>58045000</v>
      </c>
      <c r="H31" s="10">
        <f>G31/D29</f>
        <v>1.4594721224229705</v>
      </c>
    </row>
    <row r="32" spans="1:19" s="10" customFormat="1" x14ac:dyDescent="0.25">
      <c r="C32" s="75"/>
      <c r="D32" s="75"/>
      <c r="F32" s="75" t="s">
        <v>24</v>
      </c>
      <c r="G32" s="75">
        <f>G31*90%</f>
        <v>52240500</v>
      </c>
    </row>
    <row r="33" spans="3:7" s="10" customFormat="1" x14ac:dyDescent="0.25">
      <c r="C33" s="75"/>
      <c r="D33" s="75"/>
      <c r="F33" s="75" t="s">
        <v>25</v>
      </c>
      <c r="G33" s="75">
        <f>G31*80%</f>
        <v>46436000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2023-11-28T10:16:35Z</dcterms:modified>
</cp:coreProperties>
</file>