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kshay\Desktop\Minakshi\"/>
    </mc:Choice>
  </mc:AlternateContent>
  <bookViews>
    <workbookView xWindow="0" yWindow="0" windowWidth="7470" windowHeight="2670" tabRatio="602"/>
  </bookViews>
  <sheets>
    <sheet name="Calculation" sheetId="4" r:id="rId1"/>
    <sheet name="Sheet1" sheetId="42" r:id="rId2"/>
    <sheet name="Sheet4" sheetId="45" r:id="rId3"/>
    <sheet name="Sheet2" sheetId="43" r:id="rId4"/>
    <sheet name="Sheet3" sheetId="44" r:id="rId5"/>
  </sheets>
  <calcPr calcId="162913"/>
</workbook>
</file>

<file path=xl/calcChain.xml><?xml version="1.0" encoding="utf-8"?>
<calcChain xmlns="http://schemas.openxmlformats.org/spreadsheetml/2006/main">
  <c r="H45" i="4" l="1"/>
  <c r="P52" i="43" l="1"/>
  <c r="P51" i="43"/>
  <c r="O50" i="43"/>
  <c r="Y15" i="44"/>
  <c r="AA10" i="44"/>
  <c r="O51" i="43"/>
  <c r="E4" i="4"/>
  <c r="E36" i="4"/>
  <c r="I43" i="4"/>
  <c r="E43" i="4"/>
  <c r="G43" i="4" l="1"/>
  <c r="C42" i="4" l="1"/>
  <c r="I3" i="4" l="1"/>
  <c r="J2" i="4" l="1"/>
  <c r="L2" i="4" s="1"/>
  <c r="C44" i="4" l="1"/>
  <c r="C50" i="4" s="1"/>
  <c r="C39" i="4"/>
  <c r="C49" i="4" s="1"/>
  <c r="O33" i="4"/>
  <c r="H33" i="4"/>
  <c r="I33" i="4" s="1"/>
  <c r="O32" i="4"/>
  <c r="H32" i="4"/>
  <c r="I32" i="4" s="1"/>
  <c r="O31" i="4"/>
  <c r="H31" i="4"/>
  <c r="I31" i="4" s="1"/>
  <c r="O30" i="4"/>
  <c r="H30" i="4"/>
  <c r="I30" i="4" s="1"/>
  <c r="O29" i="4"/>
  <c r="H29" i="4"/>
  <c r="I29" i="4" s="1"/>
  <c r="O28" i="4"/>
  <c r="H28" i="4"/>
  <c r="I28" i="4" s="1"/>
  <c r="O27" i="4"/>
  <c r="H27" i="4"/>
  <c r="I27" i="4" s="1"/>
  <c r="O26" i="4"/>
  <c r="H26" i="4"/>
  <c r="I26" i="4" s="1"/>
  <c r="O25" i="4"/>
  <c r="H25" i="4"/>
  <c r="I25" i="4" s="1"/>
  <c r="O24" i="4"/>
  <c r="H24" i="4"/>
  <c r="I24" i="4" s="1"/>
  <c r="O23" i="4"/>
  <c r="H23" i="4"/>
  <c r="I23" i="4" s="1"/>
  <c r="O22" i="4"/>
  <c r="H22" i="4"/>
  <c r="I22" i="4" s="1"/>
  <c r="O21" i="4"/>
  <c r="H21" i="4"/>
  <c r="I21" i="4" s="1"/>
  <c r="O20" i="4"/>
  <c r="H20" i="4"/>
  <c r="I20" i="4" s="1"/>
  <c r="O19" i="4"/>
  <c r="H19" i="4"/>
  <c r="I19" i="4" s="1"/>
  <c r="O18" i="4"/>
  <c r="H18" i="4"/>
  <c r="I18" i="4" s="1"/>
  <c r="O17" i="4"/>
  <c r="H17" i="4"/>
  <c r="I17" i="4" s="1"/>
  <c r="O16" i="4"/>
  <c r="H16" i="4"/>
  <c r="I16" i="4" s="1"/>
  <c r="O15" i="4"/>
  <c r="H15" i="4"/>
  <c r="I15" i="4" s="1"/>
  <c r="O14" i="4"/>
  <c r="H14" i="4"/>
  <c r="I14" i="4" s="1"/>
  <c r="O13" i="4"/>
  <c r="H13" i="4"/>
  <c r="I13" i="4" s="1"/>
  <c r="O12" i="4"/>
  <c r="H12" i="4"/>
  <c r="I12" i="4" s="1"/>
  <c r="O11" i="4"/>
  <c r="H11" i="4"/>
  <c r="I11" i="4" s="1"/>
  <c r="O10" i="4"/>
  <c r="H10" i="4"/>
  <c r="I10" i="4" s="1"/>
  <c r="O9" i="4"/>
  <c r="H9" i="4"/>
  <c r="I9" i="4" s="1"/>
  <c r="O8" i="4"/>
  <c r="H8" i="4"/>
  <c r="I8" i="4" s="1"/>
  <c r="C4" i="4"/>
  <c r="C47" i="4" l="1"/>
  <c r="E3" i="4"/>
  <c r="E5" i="4" s="1"/>
  <c r="J24" i="4"/>
  <c r="K24" i="4" s="1"/>
  <c r="L24" i="4" s="1"/>
  <c r="N24" i="4" s="1"/>
  <c r="M24" i="4" s="1"/>
  <c r="J10" i="4"/>
  <c r="K10" i="4" s="1"/>
  <c r="L10" i="4" s="1"/>
  <c r="N10" i="4" s="1"/>
  <c r="M10" i="4" s="1"/>
  <c r="J28" i="4"/>
  <c r="K28" i="4" s="1"/>
  <c r="L28" i="4" s="1"/>
  <c r="N28" i="4" s="1"/>
  <c r="M28" i="4" s="1"/>
  <c r="J16" i="4"/>
  <c r="K16" i="4" s="1"/>
  <c r="L16" i="4" s="1"/>
  <c r="N16" i="4" s="1"/>
  <c r="M16" i="4" s="1"/>
  <c r="J32" i="4"/>
  <c r="K32" i="4" s="1"/>
  <c r="L32" i="4" s="1"/>
  <c r="N32" i="4" s="1"/>
  <c r="M32" i="4" s="1"/>
  <c r="J11" i="4"/>
  <c r="K11" i="4" s="1"/>
  <c r="L11" i="4" s="1"/>
  <c r="N11" i="4" s="1"/>
  <c r="M11" i="4" s="1"/>
  <c r="J20" i="4"/>
  <c r="K20" i="4" s="1"/>
  <c r="L20" i="4" s="1"/>
  <c r="N20" i="4" s="1"/>
  <c r="M20" i="4" s="1"/>
  <c r="J14" i="4"/>
  <c r="K14" i="4" s="1"/>
  <c r="L14" i="4" s="1"/>
  <c r="N14" i="4" s="1"/>
  <c r="J12" i="4"/>
  <c r="K12" i="4" s="1"/>
  <c r="L12" i="4" s="1"/>
  <c r="N12" i="4" s="1"/>
  <c r="M12" i="4" s="1"/>
  <c r="J17" i="4"/>
  <c r="K17" i="4" s="1"/>
  <c r="L17" i="4" s="1"/>
  <c r="N17" i="4" s="1"/>
  <c r="J21" i="4"/>
  <c r="K21" i="4" s="1"/>
  <c r="L21" i="4" s="1"/>
  <c r="N21" i="4" s="1"/>
  <c r="M21" i="4" s="1"/>
  <c r="J25" i="4"/>
  <c r="K25" i="4" s="1"/>
  <c r="L25" i="4" s="1"/>
  <c r="N25" i="4" s="1"/>
  <c r="J29" i="4"/>
  <c r="K29" i="4" s="1"/>
  <c r="L29" i="4" s="1"/>
  <c r="N29" i="4" s="1"/>
  <c r="M29" i="4" s="1"/>
  <c r="J33" i="4"/>
  <c r="K33" i="4" s="1"/>
  <c r="L33" i="4" s="1"/>
  <c r="N33" i="4" s="1"/>
  <c r="J15" i="4"/>
  <c r="K15" i="4" s="1"/>
  <c r="L15" i="4" s="1"/>
  <c r="N15" i="4" s="1"/>
  <c r="M15" i="4" s="1"/>
  <c r="J19" i="4"/>
  <c r="K19" i="4" s="1"/>
  <c r="L19" i="4" s="1"/>
  <c r="N19" i="4" s="1"/>
  <c r="M19" i="4" s="1"/>
  <c r="J23" i="4"/>
  <c r="K23" i="4" s="1"/>
  <c r="L23" i="4" s="1"/>
  <c r="N23" i="4" s="1"/>
  <c r="M23" i="4" s="1"/>
  <c r="J27" i="4"/>
  <c r="K27" i="4" s="1"/>
  <c r="L27" i="4" s="1"/>
  <c r="N27" i="4" s="1"/>
  <c r="M27" i="4" s="1"/>
  <c r="J31" i="4"/>
  <c r="K31" i="4" s="1"/>
  <c r="L31" i="4" s="1"/>
  <c r="N31" i="4" s="1"/>
  <c r="M31" i="4" s="1"/>
  <c r="J13" i="4"/>
  <c r="K13" i="4" s="1"/>
  <c r="L13" i="4" s="1"/>
  <c r="N13" i="4" s="1"/>
  <c r="M13" i="4" s="1"/>
  <c r="J18" i="4"/>
  <c r="K18" i="4" s="1"/>
  <c r="L18" i="4" s="1"/>
  <c r="N18" i="4" s="1"/>
  <c r="M18" i="4" s="1"/>
  <c r="J22" i="4"/>
  <c r="K22" i="4" s="1"/>
  <c r="L22" i="4" s="1"/>
  <c r="N22" i="4" s="1"/>
  <c r="M22" i="4" s="1"/>
  <c r="J26" i="4"/>
  <c r="K26" i="4" s="1"/>
  <c r="L26" i="4" s="1"/>
  <c r="N26" i="4" s="1"/>
  <c r="M26" i="4" s="1"/>
  <c r="J30" i="4"/>
  <c r="K30" i="4" s="1"/>
  <c r="L30" i="4" s="1"/>
  <c r="N30" i="4" s="1"/>
  <c r="M30" i="4" s="1"/>
  <c r="J9" i="4"/>
  <c r="K9" i="4" s="1"/>
  <c r="L9" i="4" s="1"/>
  <c r="N9" i="4" s="1"/>
  <c r="M9" i="4" s="1"/>
  <c r="J8" i="4"/>
  <c r="K8" i="4" s="1"/>
  <c r="L8" i="4" s="1"/>
  <c r="M17" i="4"/>
  <c r="M25" i="4"/>
  <c r="M33" i="4"/>
  <c r="O34" i="4"/>
  <c r="C54" i="4" s="1"/>
  <c r="C55" i="4" s="1"/>
  <c r="M14" i="4"/>
  <c r="N8" i="4" l="1"/>
  <c r="M8" i="4" s="1"/>
  <c r="M34" i="4" s="1"/>
  <c r="N34" i="4" l="1"/>
  <c r="L3" i="4" s="1"/>
  <c r="L4" i="4" s="1"/>
  <c r="C48" i="4" l="1"/>
  <c r="C51" i="4" s="1"/>
  <c r="D56" i="4" s="1"/>
  <c r="C53" i="4" l="1"/>
  <c r="C52" i="4"/>
</calcChain>
</file>

<file path=xl/sharedStrings.xml><?xml version="1.0" encoding="utf-8"?>
<sst xmlns="http://schemas.openxmlformats.org/spreadsheetml/2006/main" count="52" uniqueCount="45">
  <si>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</si>
  <si>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</si>
  <si>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</si>
  <si>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</si>
  <si>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</si>
  <si>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</si>
  <si>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</si>
  <si>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</si>
  <si>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</si>
  <si>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</si>
  <si>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</si>
  <si>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</si>
  <si>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</si>
  <si>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</si>
  <si>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</si>
  <si>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</si>
  <si>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</si>
  <si>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</si>
  <si>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</si>
  <si>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Interior and other Development</t>
  </si>
  <si>
    <t>Interior and Other Development</t>
  </si>
  <si>
    <t>Normal Case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</si>
  <si>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</si>
  <si>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</si>
  <si>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</si>
  <si>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</si>
  <si>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</si>
  <si>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</si>
  <si>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</si>
  <si>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</si>
  <si>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</si>
  <si>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</si>
  <si>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</si>
  <si>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(Sq. Ft.)</t>
  </si>
  <si>
    <t>Land</t>
  </si>
  <si>
    <t>Built up Area</t>
  </si>
  <si>
    <t>Rent</t>
  </si>
  <si>
    <t>Built up area</t>
  </si>
  <si>
    <t>Indstrial Land</t>
  </si>
  <si>
    <t>Land Area</t>
  </si>
  <si>
    <t>Acre</t>
  </si>
  <si>
    <t>Area</t>
  </si>
  <si>
    <t>yard</t>
  </si>
  <si>
    <t>Sq.M.</t>
  </si>
  <si>
    <t>Sq.Ft.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</si>
</sst>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 * #,##0_ ;_ * \-#,##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6" fillId="0" borderId="0" applyFont="0" applyFill="0" applyBorder="0" applyAlignment="0" applyProtection="0"/>
  </cellStyleXfs>
  <cellXfs count="6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3" fillId="0" borderId="0" xfId="0" applyNumberFormat="1" applyFont="1"/>
    <xf numFmtId="4" fontId="10" fillId="0" borderId="0" xfId="0" applyNumberFormat="1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2" fontId="1" fillId="0" borderId="0" xfId="0" applyNumberFormat="1" applyFont="1"/>
    <xf numFmtId="0" fontId="9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1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164" fontId="15" fillId="0" borderId="0" xfId="0" applyNumberFormat="1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8" fillId="0" borderId="0" xfId="0" applyFont="1" applyAlignment="1">
      <alignment horizontal="left" vertical="top"/>
    </xf>
    <xf numFmtId="165" fontId="3" fillId="0" borderId="0" xfId="1" applyNumberFormat="1" applyFont="1"/>
    <xf numFmtId="165" fontId="1" fillId="0" borderId="0" xfId="0" applyNumberFormat="1" applyFont="1"/>
    <xf numFmtId="4" fontId="3" fillId="0" borderId="1" xfId="0" applyNumberFormat="1" applyFont="1" applyBorder="1" applyAlignment="1">
      <alignment vertical="top"/>
    </xf>
    <xf numFmtId="2" fontId="3" fillId="0" borderId="0" xfId="0" applyNumberFormat="1" applyFont="1"/>
    <xf numFmtId="4" fontId="9" fillId="0" borderId="0" xfId="0" applyNumberFormat="1" applyFont="1"/>
    <xf numFmtId="4" fontId="9" fillId="0" borderId="1" xfId="0" applyNumberFormat="1" applyFont="1" applyBorder="1"/>
    <xf numFmtId="4" fontId="1" fillId="0" borderId="0" xfId="1" applyNumberFormat="1" applyFont="1"/>
    <xf numFmtId="4" fontId="3" fillId="0" borderId="1" xfId="0" applyNumberFormat="1" applyFont="1" applyFill="1" applyBorder="1" applyAlignment="1">
      <alignment horizontal="right" vertical="top" wrapText="1"/>
    </xf>
    <xf numFmtId="1" fontId="1" fillId="0" borderId="1" xfId="0" applyNumberFormat="1" applyFont="1" applyBorder="1"/>
    <xf numFmtId="4" fontId="1" fillId="0" borderId="0" xfId="0" applyNumberFormat="1" applyFont="1"/>
    <xf numFmtId="0" fontId="17" fillId="0" borderId="0" xfId="0" applyFont="1"/>
    <xf numFmtId="0" fontId="0" fillId="0" borderId="1" xfId="0" applyBorder="1"/>
    <xf numFmtId="0" fontId="17" fillId="0" borderId="1" xfId="0" applyFont="1" applyBorder="1"/>
    <xf numFmtId="0" fontId="18" fillId="0" borderId="1" xfId="0" applyFont="1" applyBorder="1"/>
    <xf numFmtId="0" fontId="8" fillId="0" borderId="4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479978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9"/>
  <sheetViews>
    <sheetView tabSelected="1" zoomScaleNormal="100" workbookViewId="0">
      <selection activeCell="C53" sqref="C53"/>
    </sheetView>
  </sheetViews>
  <sheetFormatPr defaultRowHeight="16.5" x14ac:dyDescent="0.3"/>
  <cols>
    <col min="1" max="1" width="9.140625" style="25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6" width="16" style="7" customWidth="1"/>
    <col min="7" max="7" width="13.85546875" style="7" bestFit="1" customWidth="1"/>
    <col min="8" max="8" width="15.28515625" style="7" bestFit="1" customWidth="1"/>
    <col min="9" max="9" width="17.85546875" style="7" customWidth="1"/>
    <col min="10" max="10" width="13.85546875" style="1" bestFit="1" customWidth="1"/>
    <col min="11" max="11" width="16.140625" style="7" customWidth="1"/>
    <col min="12" max="12" width="17.710937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20" width="9.140625" style="1"/>
    <col min="21" max="21" width="15.5703125" style="1" customWidth="1"/>
    <col min="22" max="22" width="9.140625" style="1"/>
    <col min="23" max="23" width="13" style="1" customWidth="1"/>
    <col min="24" max="16384" width="9.140625" style="1"/>
  </cols>
  <sheetData>
    <row r="1" spans="1:15" x14ac:dyDescent="0.3">
      <c r="B1" s="13" t="s">
        <v>38</v>
      </c>
      <c r="K1" s="7" t="s">
        <v>25</v>
      </c>
    </row>
    <row r="2" spans="1:15" x14ac:dyDescent="0.3">
      <c r="B2" s="19" t="s">
        <v>34</v>
      </c>
      <c r="C2" s="59">
        <v>1620</v>
      </c>
      <c r="E2" s="22"/>
      <c r="F2" s="22"/>
      <c r="G2" s="48"/>
      <c r="H2" s="1"/>
      <c r="I2" s="52">
        <v>4000</v>
      </c>
      <c r="J2" s="23">
        <f>C2</f>
        <v>1620</v>
      </c>
      <c r="K2" s="39">
        <v>4000</v>
      </c>
      <c r="L2" s="51">
        <f>J2*K2</f>
        <v>6480000</v>
      </c>
    </row>
    <row r="3" spans="1:15" x14ac:dyDescent="0.3">
      <c r="B3" s="20" t="s">
        <v>6</v>
      </c>
      <c r="C3" s="37">
        <v>6500</v>
      </c>
      <c r="D3" s="14"/>
      <c r="E3" s="55">
        <f>C4</f>
        <v>10530000</v>
      </c>
      <c r="F3" s="18"/>
      <c r="G3" s="14"/>
      <c r="H3" s="1"/>
      <c r="I3" s="39">
        <f>I2/10.764</f>
        <v>371.60906726124119</v>
      </c>
      <c r="J3" s="39"/>
      <c r="K3" s="40"/>
      <c r="L3" s="51">
        <f>N34</f>
        <v>0</v>
      </c>
    </row>
    <row r="4" spans="1:15" x14ac:dyDescent="0.3">
      <c r="B4" s="49" t="s">
        <v>18</v>
      </c>
      <c r="C4" s="44">
        <f>ROUND((C2*C3),0)</f>
        <v>10530000</v>
      </c>
      <c r="E4" s="1">
        <f>I43</f>
        <v>17437680</v>
      </c>
      <c r="F4" s="18"/>
      <c r="G4" s="18"/>
      <c r="J4" s="39"/>
      <c r="K4" s="40"/>
      <c r="L4" s="51">
        <f>SUM(L2:L3)</f>
        <v>6480000</v>
      </c>
    </row>
    <row r="5" spans="1:15" x14ac:dyDescent="0.3">
      <c r="B5" s="13" t="s">
        <v>14</v>
      </c>
      <c r="E5" s="60">
        <f>E4-E3</f>
        <v>6907680</v>
      </c>
    </row>
    <row r="6" spans="1:15" s="3" customFormat="1" ht="60" x14ac:dyDescent="0.2">
      <c r="A6" s="26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27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28" t="s">
        <v>26</v>
      </c>
      <c r="N6" s="5" t="s">
        <v>17</v>
      </c>
      <c r="O6" s="5" t="s">
        <v>22</v>
      </c>
    </row>
    <row r="7" spans="1:15" s="3" customFormat="1" ht="15" x14ac:dyDescent="0.2">
      <c r="A7" s="26"/>
      <c r="B7" s="4"/>
      <c r="C7" s="4" t="s">
        <v>33</v>
      </c>
      <c r="D7" s="4"/>
      <c r="E7" s="4"/>
      <c r="F7" s="4"/>
      <c r="G7" s="27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5" s="11" customFormat="1" x14ac:dyDescent="0.25">
      <c r="A8" s="34">
        <v>1</v>
      </c>
      <c r="B8" s="31" t="s">
        <v>37</v>
      </c>
      <c r="C8" s="58"/>
      <c r="D8" s="35">
        <v>2000</v>
      </c>
      <c r="E8" s="35">
        <v>2023</v>
      </c>
      <c r="F8" s="35">
        <v>50</v>
      </c>
      <c r="G8" s="41">
        <v>1500</v>
      </c>
      <c r="H8" s="42">
        <f t="shared" ref="H8:H33" si="0">E8-D8</f>
        <v>23</v>
      </c>
      <c r="I8" s="42">
        <f t="shared" ref="I8:I33" si="1">F8-H8</f>
        <v>27</v>
      </c>
      <c r="J8" s="53">
        <f t="shared" ref="J8:J33" si="2">IF(H8&gt;=5,90*H8/F8,0)</f>
        <v>41.4</v>
      </c>
      <c r="K8" s="42">
        <f t="shared" ref="K8:K33" si="3">G8/100*J8</f>
        <v>621</v>
      </c>
      <c r="L8" s="42">
        <f t="shared" ref="L8:L33" si="4">ROUND((G8-K8),0)</f>
        <v>879</v>
      </c>
      <c r="M8" s="42">
        <f t="shared" ref="M8:M33" si="5">O8-N8</f>
        <v>0</v>
      </c>
      <c r="N8" s="42">
        <f t="shared" ref="N8:N33" si="6">ROUND((L8*C8),0)</f>
        <v>0</v>
      </c>
      <c r="O8" s="42">
        <f t="shared" ref="O8:O33" si="7">ROUND((C8*G8),0)</f>
        <v>0</v>
      </c>
    </row>
    <row r="9" spans="1:15" s="11" customFormat="1" hidden="1" x14ac:dyDescent="0.25">
      <c r="A9" s="36">
        <v>2</v>
      </c>
      <c r="B9" s="31"/>
      <c r="C9" s="29">
        <v>0</v>
      </c>
      <c r="D9" s="35">
        <v>0</v>
      </c>
      <c r="E9" s="35">
        <v>0</v>
      </c>
      <c r="F9" s="35">
        <v>60</v>
      </c>
      <c r="G9" s="41">
        <v>0</v>
      </c>
      <c r="H9" s="42">
        <f t="shared" si="0"/>
        <v>0</v>
      </c>
      <c r="I9" s="42">
        <f t="shared" si="1"/>
        <v>60</v>
      </c>
      <c r="J9" s="42">
        <f t="shared" si="2"/>
        <v>0</v>
      </c>
      <c r="K9" s="42">
        <f t="shared" si="3"/>
        <v>0</v>
      </c>
      <c r="L9" s="42">
        <f t="shared" si="4"/>
        <v>0</v>
      </c>
      <c r="M9" s="42">
        <f t="shared" si="5"/>
        <v>0</v>
      </c>
      <c r="N9" s="42">
        <f t="shared" si="6"/>
        <v>0</v>
      </c>
      <c r="O9" s="42">
        <f t="shared" si="7"/>
        <v>0</v>
      </c>
    </row>
    <row r="10" spans="1:15" s="11" customFormat="1" ht="17.25" hidden="1" customHeight="1" x14ac:dyDescent="0.25">
      <c r="A10" s="34">
        <v>3</v>
      </c>
      <c r="B10" s="31"/>
      <c r="C10" s="29">
        <v>0</v>
      </c>
      <c r="D10" s="35">
        <v>0</v>
      </c>
      <c r="E10" s="35">
        <v>0</v>
      </c>
      <c r="F10" s="35">
        <v>60</v>
      </c>
      <c r="G10" s="41">
        <v>0</v>
      </c>
      <c r="H10" s="42">
        <f t="shared" si="0"/>
        <v>0</v>
      </c>
      <c r="I10" s="42">
        <f t="shared" si="1"/>
        <v>60</v>
      </c>
      <c r="J10" s="42">
        <f t="shared" si="2"/>
        <v>0</v>
      </c>
      <c r="K10" s="42">
        <f t="shared" si="3"/>
        <v>0</v>
      </c>
      <c r="L10" s="42">
        <f t="shared" si="4"/>
        <v>0</v>
      </c>
      <c r="M10" s="42">
        <f t="shared" si="5"/>
        <v>0</v>
      </c>
      <c r="N10" s="42">
        <f t="shared" si="6"/>
        <v>0</v>
      </c>
      <c r="O10" s="42">
        <f t="shared" si="7"/>
        <v>0</v>
      </c>
    </row>
    <row r="11" spans="1:15" s="11" customFormat="1" hidden="1" x14ac:dyDescent="0.25">
      <c r="A11" s="36">
        <v>4</v>
      </c>
      <c r="B11" s="31"/>
      <c r="C11" s="29">
        <v>0</v>
      </c>
      <c r="D11" s="35">
        <v>0</v>
      </c>
      <c r="E11" s="35">
        <v>0</v>
      </c>
      <c r="F11" s="35">
        <v>60</v>
      </c>
      <c r="G11" s="41">
        <v>0</v>
      </c>
      <c r="H11" s="42">
        <f t="shared" si="0"/>
        <v>0</v>
      </c>
      <c r="I11" s="42">
        <f t="shared" si="1"/>
        <v>60</v>
      </c>
      <c r="J11" s="42">
        <f t="shared" si="2"/>
        <v>0</v>
      </c>
      <c r="K11" s="42">
        <f t="shared" si="3"/>
        <v>0</v>
      </c>
      <c r="L11" s="42">
        <f t="shared" si="4"/>
        <v>0</v>
      </c>
      <c r="M11" s="42">
        <f t="shared" si="5"/>
        <v>0</v>
      </c>
      <c r="N11" s="42">
        <f t="shared" si="6"/>
        <v>0</v>
      </c>
      <c r="O11" s="42">
        <f t="shared" si="7"/>
        <v>0</v>
      </c>
    </row>
    <row r="12" spans="1:15" s="11" customFormat="1" hidden="1" x14ac:dyDescent="0.25">
      <c r="A12" s="34">
        <v>5</v>
      </c>
      <c r="B12" s="31"/>
      <c r="C12" s="29">
        <v>0</v>
      </c>
      <c r="D12" s="35">
        <v>0</v>
      </c>
      <c r="E12" s="35">
        <v>0</v>
      </c>
      <c r="F12" s="35">
        <v>60</v>
      </c>
      <c r="G12" s="41">
        <v>0</v>
      </c>
      <c r="H12" s="42">
        <f t="shared" si="0"/>
        <v>0</v>
      </c>
      <c r="I12" s="42">
        <f t="shared" si="1"/>
        <v>60</v>
      </c>
      <c r="J12" s="42">
        <f t="shared" si="2"/>
        <v>0</v>
      </c>
      <c r="K12" s="42">
        <f t="shared" si="3"/>
        <v>0</v>
      </c>
      <c r="L12" s="42">
        <f t="shared" si="4"/>
        <v>0</v>
      </c>
      <c r="M12" s="42">
        <f t="shared" si="5"/>
        <v>0</v>
      </c>
      <c r="N12" s="42">
        <f t="shared" si="6"/>
        <v>0</v>
      </c>
      <c r="O12" s="42">
        <f t="shared" si="7"/>
        <v>0</v>
      </c>
    </row>
    <row r="13" spans="1:15" hidden="1" x14ac:dyDescent="0.3">
      <c r="A13" s="30">
        <v>6</v>
      </c>
      <c r="B13" s="31"/>
      <c r="C13" s="29">
        <v>0</v>
      </c>
      <c r="D13" s="24">
        <v>0</v>
      </c>
      <c r="E13" s="24">
        <v>0</v>
      </c>
      <c r="F13" s="24">
        <v>60</v>
      </c>
      <c r="G13" s="43">
        <v>0</v>
      </c>
      <c r="H13" s="42">
        <f t="shared" si="0"/>
        <v>0</v>
      </c>
      <c r="I13" s="42">
        <f t="shared" si="1"/>
        <v>60</v>
      </c>
      <c r="J13" s="42">
        <f t="shared" si="2"/>
        <v>0</v>
      </c>
      <c r="K13" s="42">
        <f t="shared" si="3"/>
        <v>0</v>
      </c>
      <c r="L13" s="42">
        <f t="shared" si="4"/>
        <v>0</v>
      </c>
      <c r="M13" s="44">
        <f t="shared" si="5"/>
        <v>0</v>
      </c>
      <c r="N13" s="42">
        <f t="shared" si="6"/>
        <v>0</v>
      </c>
      <c r="O13" s="42">
        <f t="shared" si="7"/>
        <v>0</v>
      </c>
    </row>
    <row r="14" spans="1:15" hidden="1" x14ac:dyDescent="0.3">
      <c r="A14" s="20">
        <v>7</v>
      </c>
      <c r="B14" s="31"/>
      <c r="C14" s="29">
        <v>0</v>
      </c>
      <c r="D14" s="24">
        <v>0</v>
      </c>
      <c r="E14" s="24">
        <v>0</v>
      </c>
      <c r="F14" s="24">
        <v>60</v>
      </c>
      <c r="G14" s="43">
        <v>0</v>
      </c>
      <c r="H14" s="42">
        <f t="shared" si="0"/>
        <v>0</v>
      </c>
      <c r="I14" s="42">
        <f t="shared" si="1"/>
        <v>60</v>
      </c>
      <c r="J14" s="42">
        <f t="shared" si="2"/>
        <v>0</v>
      </c>
      <c r="K14" s="42">
        <f t="shared" si="3"/>
        <v>0</v>
      </c>
      <c r="L14" s="42">
        <f t="shared" si="4"/>
        <v>0</v>
      </c>
      <c r="M14" s="44">
        <f t="shared" si="5"/>
        <v>0</v>
      </c>
      <c r="N14" s="42">
        <f t="shared" si="6"/>
        <v>0</v>
      </c>
      <c r="O14" s="42">
        <f t="shared" si="7"/>
        <v>0</v>
      </c>
    </row>
    <row r="15" spans="1:15" hidden="1" x14ac:dyDescent="0.3">
      <c r="A15" s="30">
        <v>8</v>
      </c>
      <c r="B15" s="31"/>
      <c r="C15" s="29">
        <v>0</v>
      </c>
      <c r="D15" s="24">
        <v>0</v>
      </c>
      <c r="E15" s="24">
        <v>0</v>
      </c>
      <c r="F15" s="24">
        <v>60</v>
      </c>
      <c r="G15" s="43">
        <v>0</v>
      </c>
      <c r="H15" s="42">
        <f t="shared" si="0"/>
        <v>0</v>
      </c>
      <c r="I15" s="42">
        <f t="shared" si="1"/>
        <v>60</v>
      </c>
      <c r="J15" s="42">
        <f t="shared" si="2"/>
        <v>0</v>
      </c>
      <c r="K15" s="42">
        <f t="shared" si="3"/>
        <v>0</v>
      </c>
      <c r="L15" s="42">
        <f t="shared" si="4"/>
        <v>0</v>
      </c>
      <c r="M15" s="44">
        <f t="shared" si="5"/>
        <v>0</v>
      </c>
      <c r="N15" s="42">
        <f t="shared" si="6"/>
        <v>0</v>
      </c>
      <c r="O15" s="42">
        <f t="shared" si="7"/>
        <v>0</v>
      </c>
    </row>
    <row r="16" spans="1:15" hidden="1" x14ac:dyDescent="0.3">
      <c r="A16" s="20">
        <v>9</v>
      </c>
      <c r="B16" s="31"/>
      <c r="C16" s="29">
        <v>0</v>
      </c>
      <c r="D16" s="24">
        <v>0</v>
      </c>
      <c r="E16" s="24">
        <v>0</v>
      </c>
      <c r="F16" s="24">
        <v>60</v>
      </c>
      <c r="G16" s="43">
        <v>0</v>
      </c>
      <c r="H16" s="42">
        <f t="shared" si="0"/>
        <v>0</v>
      </c>
      <c r="I16" s="42">
        <f t="shared" si="1"/>
        <v>60</v>
      </c>
      <c r="J16" s="42">
        <f t="shared" si="2"/>
        <v>0</v>
      </c>
      <c r="K16" s="42">
        <f t="shared" si="3"/>
        <v>0</v>
      </c>
      <c r="L16" s="42">
        <f t="shared" si="4"/>
        <v>0</v>
      </c>
      <c r="M16" s="44">
        <f t="shared" si="5"/>
        <v>0</v>
      </c>
      <c r="N16" s="42">
        <f t="shared" si="6"/>
        <v>0</v>
      </c>
      <c r="O16" s="42">
        <f t="shared" si="7"/>
        <v>0</v>
      </c>
    </row>
    <row r="17" spans="1:15" hidden="1" x14ac:dyDescent="0.3">
      <c r="A17" s="30">
        <v>10</v>
      </c>
      <c r="B17" s="31"/>
      <c r="C17" s="29">
        <v>0</v>
      </c>
      <c r="D17" s="24">
        <v>0</v>
      </c>
      <c r="E17" s="24">
        <v>0</v>
      </c>
      <c r="F17" s="24">
        <v>60</v>
      </c>
      <c r="G17" s="43">
        <v>0</v>
      </c>
      <c r="H17" s="42">
        <f t="shared" si="0"/>
        <v>0</v>
      </c>
      <c r="I17" s="42">
        <f t="shared" si="1"/>
        <v>60</v>
      </c>
      <c r="J17" s="42">
        <f t="shared" si="2"/>
        <v>0</v>
      </c>
      <c r="K17" s="42">
        <f t="shared" si="3"/>
        <v>0</v>
      </c>
      <c r="L17" s="42">
        <f t="shared" si="4"/>
        <v>0</v>
      </c>
      <c r="M17" s="44">
        <f t="shared" si="5"/>
        <v>0</v>
      </c>
      <c r="N17" s="42">
        <f t="shared" si="6"/>
        <v>0</v>
      </c>
      <c r="O17" s="42">
        <f t="shared" si="7"/>
        <v>0</v>
      </c>
    </row>
    <row r="18" spans="1:15" hidden="1" x14ac:dyDescent="0.3">
      <c r="A18" s="20">
        <v>11</v>
      </c>
      <c r="B18" s="31"/>
      <c r="C18" s="29">
        <v>0</v>
      </c>
      <c r="D18" s="24">
        <v>0</v>
      </c>
      <c r="E18" s="24">
        <v>0</v>
      </c>
      <c r="F18" s="24">
        <v>60</v>
      </c>
      <c r="G18" s="43">
        <v>0</v>
      </c>
      <c r="H18" s="42">
        <f t="shared" si="0"/>
        <v>0</v>
      </c>
      <c r="I18" s="42">
        <f t="shared" si="1"/>
        <v>60</v>
      </c>
      <c r="J18" s="42">
        <f t="shared" si="2"/>
        <v>0</v>
      </c>
      <c r="K18" s="42">
        <f t="shared" si="3"/>
        <v>0</v>
      </c>
      <c r="L18" s="42">
        <f t="shared" si="4"/>
        <v>0</v>
      </c>
      <c r="M18" s="44">
        <f t="shared" si="5"/>
        <v>0</v>
      </c>
      <c r="N18" s="42">
        <f t="shared" si="6"/>
        <v>0</v>
      </c>
      <c r="O18" s="42">
        <f t="shared" si="7"/>
        <v>0</v>
      </c>
    </row>
    <row r="19" spans="1:15" hidden="1" x14ac:dyDescent="0.3">
      <c r="A19" s="30">
        <v>12</v>
      </c>
      <c r="B19" s="31"/>
      <c r="C19" s="29">
        <v>0</v>
      </c>
      <c r="D19" s="24">
        <v>0</v>
      </c>
      <c r="E19" s="24">
        <v>0</v>
      </c>
      <c r="F19" s="24">
        <v>60</v>
      </c>
      <c r="G19" s="43">
        <v>0</v>
      </c>
      <c r="H19" s="42">
        <f t="shared" si="0"/>
        <v>0</v>
      </c>
      <c r="I19" s="42">
        <f t="shared" si="1"/>
        <v>60</v>
      </c>
      <c r="J19" s="42">
        <f t="shared" si="2"/>
        <v>0</v>
      </c>
      <c r="K19" s="42">
        <f t="shared" si="3"/>
        <v>0</v>
      </c>
      <c r="L19" s="42">
        <f t="shared" si="4"/>
        <v>0</v>
      </c>
      <c r="M19" s="44">
        <f t="shared" si="5"/>
        <v>0</v>
      </c>
      <c r="N19" s="42">
        <f t="shared" si="6"/>
        <v>0</v>
      </c>
      <c r="O19" s="42">
        <f t="shared" si="7"/>
        <v>0</v>
      </c>
    </row>
    <row r="20" spans="1:15" hidden="1" x14ac:dyDescent="0.3">
      <c r="A20" s="20">
        <v>13</v>
      </c>
      <c r="B20" s="31"/>
      <c r="C20" s="29">
        <v>0</v>
      </c>
      <c r="D20" s="24">
        <v>0</v>
      </c>
      <c r="E20" s="24">
        <v>0</v>
      </c>
      <c r="F20" s="24">
        <v>60</v>
      </c>
      <c r="G20" s="43">
        <v>0</v>
      </c>
      <c r="H20" s="42">
        <f t="shared" si="0"/>
        <v>0</v>
      </c>
      <c r="I20" s="42">
        <f t="shared" si="1"/>
        <v>60</v>
      </c>
      <c r="J20" s="42">
        <f t="shared" si="2"/>
        <v>0</v>
      </c>
      <c r="K20" s="42">
        <f t="shared" si="3"/>
        <v>0</v>
      </c>
      <c r="L20" s="42">
        <f t="shared" si="4"/>
        <v>0</v>
      </c>
      <c r="M20" s="44">
        <f t="shared" si="5"/>
        <v>0</v>
      </c>
      <c r="N20" s="42">
        <f t="shared" si="6"/>
        <v>0</v>
      </c>
      <c r="O20" s="42">
        <f t="shared" si="7"/>
        <v>0</v>
      </c>
    </row>
    <row r="21" spans="1:15" hidden="1" x14ac:dyDescent="0.3">
      <c r="A21" s="30">
        <v>14</v>
      </c>
      <c r="B21" s="31"/>
      <c r="C21" s="29">
        <v>0</v>
      </c>
      <c r="D21" s="24">
        <v>0</v>
      </c>
      <c r="E21" s="24">
        <v>0</v>
      </c>
      <c r="F21" s="24">
        <v>60</v>
      </c>
      <c r="G21" s="43">
        <v>0</v>
      </c>
      <c r="H21" s="42">
        <f t="shared" si="0"/>
        <v>0</v>
      </c>
      <c r="I21" s="42">
        <f t="shared" si="1"/>
        <v>60</v>
      </c>
      <c r="J21" s="42">
        <f t="shared" si="2"/>
        <v>0</v>
      </c>
      <c r="K21" s="42">
        <f t="shared" si="3"/>
        <v>0</v>
      </c>
      <c r="L21" s="42">
        <f t="shared" si="4"/>
        <v>0</v>
      </c>
      <c r="M21" s="44">
        <f t="shared" si="5"/>
        <v>0</v>
      </c>
      <c r="N21" s="42">
        <f t="shared" si="6"/>
        <v>0</v>
      </c>
      <c r="O21" s="42">
        <f t="shared" si="7"/>
        <v>0</v>
      </c>
    </row>
    <row r="22" spans="1:15" hidden="1" x14ac:dyDescent="0.3">
      <c r="A22" s="20">
        <v>15</v>
      </c>
      <c r="B22" s="31"/>
      <c r="C22" s="29">
        <v>0</v>
      </c>
      <c r="D22" s="24">
        <v>0</v>
      </c>
      <c r="E22" s="24">
        <v>0</v>
      </c>
      <c r="F22" s="24">
        <v>60</v>
      </c>
      <c r="G22" s="43">
        <v>0</v>
      </c>
      <c r="H22" s="42">
        <f t="shared" si="0"/>
        <v>0</v>
      </c>
      <c r="I22" s="42">
        <f t="shared" si="1"/>
        <v>60</v>
      </c>
      <c r="J22" s="42">
        <f t="shared" si="2"/>
        <v>0</v>
      </c>
      <c r="K22" s="42">
        <f t="shared" si="3"/>
        <v>0</v>
      </c>
      <c r="L22" s="42">
        <f t="shared" si="4"/>
        <v>0</v>
      </c>
      <c r="M22" s="44">
        <f t="shared" si="5"/>
        <v>0</v>
      </c>
      <c r="N22" s="42">
        <f t="shared" si="6"/>
        <v>0</v>
      </c>
      <c r="O22" s="42">
        <f t="shared" si="7"/>
        <v>0</v>
      </c>
    </row>
    <row r="23" spans="1:15" hidden="1" x14ac:dyDescent="0.3">
      <c r="A23" s="30">
        <v>16</v>
      </c>
      <c r="B23" s="31"/>
      <c r="C23" s="29">
        <v>0</v>
      </c>
      <c r="D23" s="24">
        <v>0</v>
      </c>
      <c r="E23" s="24">
        <v>0</v>
      </c>
      <c r="F23" s="24">
        <v>60</v>
      </c>
      <c r="G23" s="43">
        <v>0</v>
      </c>
      <c r="H23" s="42">
        <f t="shared" si="0"/>
        <v>0</v>
      </c>
      <c r="I23" s="42">
        <f t="shared" si="1"/>
        <v>60</v>
      </c>
      <c r="J23" s="42">
        <f t="shared" si="2"/>
        <v>0</v>
      </c>
      <c r="K23" s="42">
        <f t="shared" si="3"/>
        <v>0</v>
      </c>
      <c r="L23" s="42">
        <f t="shared" si="4"/>
        <v>0</v>
      </c>
      <c r="M23" s="44">
        <f t="shared" si="5"/>
        <v>0</v>
      </c>
      <c r="N23" s="42">
        <f t="shared" si="6"/>
        <v>0</v>
      </c>
      <c r="O23" s="42">
        <f t="shared" si="7"/>
        <v>0</v>
      </c>
    </row>
    <row r="24" spans="1:15" hidden="1" x14ac:dyDescent="0.3">
      <c r="A24" s="20">
        <v>17</v>
      </c>
      <c r="B24" s="31"/>
      <c r="C24" s="29">
        <v>0</v>
      </c>
      <c r="D24" s="24">
        <v>0</v>
      </c>
      <c r="E24" s="24">
        <v>0</v>
      </c>
      <c r="F24" s="24">
        <v>60</v>
      </c>
      <c r="G24" s="43">
        <v>0</v>
      </c>
      <c r="H24" s="42">
        <f t="shared" si="0"/>
        <v>0</v>
      </c>
      <c r="I24" s="42">
        <f t="shared" si="1"/>
        <v>60</v>
      </c>
      <c r="J24" s="42">
        <f t="shared" si="2"/>
        <v>0</v>
      </c>
      <c r="K24" s="42">
        <f t="shared" si="3"/>
        <v>0</v>
      </c>
      <c r="L24" s="42">
        <f t="shared" si="4"/>
        <v>0</v>
      </c>
      <c r="M24" s="44">
        <f t="shared" si="5"/>
        <v>0</v>
      </c>
      <c r="N24" s="42">
        <f t="shared" si="6"/>
        <v>0</v>
      </c>
      <c r="O24" s="42">
        <f t="shared" si="7"/>
        <v>0</v>
      </c>
    </row>
    <row r="25" spans="1:15" hidden="1" x14ac:dyDescent="0.3">
      <c r="A25" s="30">
        <v>18</v>
      </c>
      <c r="B25" s="31"/>
      <c r="C25" s="29">
        <v>0</v>
      </c>
      <c r="D25" s="24">
        <v>0</v>
      </c>
      <c r="E25" s="24">
        <v>0</v>
      </c>
      <c r="F25" s="24">
        <v>60</v>
      </c>
      <c r="G25" s="43">
        <v>0</v>
      </c>
      <c r="H25" s="42">
        <f t="shared" si="0"/>
        <v>0</v>
      </c>
      <c r="I25" s="42">
        <f t="shared" si="1"/>
        <v>60</v>
      </c>
      <c r="J25" s="42">
        <f t="shared" si="2"/>
        <v>0</v>
      </c>
      <c r="K25" s="42">
        <f t="shared" si="3"/>
        <v>0</v>
      </c>
      <c r="L25" s="42">
        <f t="shared" si="4"/>
        <v>0</v>
      </c>
      <c r="M25" s="44">
        <f t="shared" si="5"/>
        <v>0</v>
      </c>
      <c r="N25" s="42">
        <f t="shared" si="6"/>
        <v>0</v>
      </c>
      <c r="O25" s="42">
        <f t="shared" si="7"/>
        <v>0</v>
      </c>
    </row>
    <row r="26" spans="1:15" hidden="1" x14ac:dyDescent="0.3">
      <c r="A26" s="20">
        <v>19</v>
      </c>
      <c r="B26" s="31"/>
      <c r="C26" s="29">
        <v>0</v>
      </c>
      <c r="D26" s="24">
        <v>0</v>
      </c>
      <c r="E26" s="24">
        <v>0</v>
      </c>
      <c r="F26" s="24">
        <v>60</v>
      </c>
      <c r="G26" s="43">
        <v>0</v>
      </c>
      <c r="H26" s="42">
        <f t="shared" si="0"/>
        <v>0</v>
      </c>
      <c r="I26" s="42">
        <f t="shared" si="1"/>
        <v>60</v>
      </c>
      <c r="J26" s="42">
        <f t="shared" si="2"/>
        <v>0</v>
      </c>
      <c r="K26" s="42">
        <f t="shared" si="3"/>
        <v>0</v>
      </c>
      <c r="L26" s="42">
        <f t="shared" si="4"/>
        <v>0</v>
      </c>
      <c r="M26" s="44">
        <f t="shared" si="5"/>
        <v>0</v>
      </c>
      <c r="N26" s="42">
        <f t="shared" si="6"/>
        <v>0</v>
      </c>
      <c r="O26" s="42">
        <f t="shared" si="7"/>
        <v>0</v>
      </c>
    </row>
    <row r="27" spans="1:15" hidden="1" x14ac:dyDescent="0.3">
      <c r="A27" s="30">
        <v>20</v>
      </c>
      <c r="B27" s="31"/>
      <c r="C27" s="29">
        <v>0</v>
      </c>
      <c r="D27" s="24">
        <v>0</v>
      </c>
      <c r="E27" s="24">
        <v>0</v>
      </c>
      <c r="F27" s="24">
        <v>60</v>
      </c>
      <c r="G27" s="43">
        <v>0</v>
      </c>
      <c r="H27" s="42">
        <f t="shared" si="0"/>
        <v>0</v>
      </c>
      <c r="I27" s="42">
        <f t="shared" si="1"/>
        <v>60</v>
      </c>
      <c r="J27" s="42">
        <f t="shared" si="2"/>
        <v>0</v>
      </c>
      <c r="K27" s="42">
        <f t="shared" si="3"/>
        <v>0</v>
      </c>
      <c r="L27" s="42">
        <f t="shared" si="4"/>
        <v>0</v>
      </c>
      <c r="M27" s="44">
        <f t="shared" si="5"/>
        <v>0</v>
      </c>
      <c r="N27" s="42">
        <f t="shared" si="6"/>
        <v>0</v>
      </c>
      <c r="O27" s="42">
        <f t="shared" si="7"/>
        <v>0</v>
      </c>
    </row>
    <row r="28" spans="1:15" hidden="1" x14ac:dyDescent="0.3">
      <c r="A28" s="20">
        <v>21</v>
      </c>
      <c r="B28" s="31"/>
      <c r="C28" s="29">
        <v>0</v>
      </c>
      <c r="D28" s="24">
        <v>0</v>
      </c>
      <c r="E28" s="24">
        <v>0</v>
      </c>
      <c r="F28" s="24">
        <v>60</v>
      </c>
      <c r="G28" s="43">
        <v>0</v>
      </c>
      <c r="H28" s="42">
        <f t="shared" si="0"/>
        <v>0</v>
      </c>
      <c r="I28" s="42">
        <f t="shared" si="1"/>
        <v>60</v>
      </c>
      <c r="J28" s="42">
        <f t="shared" si="2"/>
        <v>0</v>
      </c>
      <c r="K28" s="42">
        <f t="shared" si="3"/>
        <v>0</v>
      </c>
      <c r="L28" s="42">
        <f t="shared" si="4"/>
        <v>0</v>
      </c>
      <c r="M28" s="44">
        <f t="shared" si="5"/>
        <v>0</v>
      </c>
      <c r="N28" s="42">
        <f t="shared" si="6"/>
        <v>0</v>
      </c>
      <c r="O28" s="42">
        <f t="shared" si="7"/>
        <v>0</v>
      </c>
    </row>
    <row r="29" spans="1:15" hidden="1" x14ac:dyDescent="0.3">
      <c r="A29" s="30">
        <v>22</v>
      </c>
      <c r="B29" s="31"/>
      <c r="C29" s="29">
        <v>0</v>
      </c>
      <c r="D29" s="24">
        <v>0</v>
      </c>
      <c r="E29" s="24">
        <v>0</v>
      </c>
      <c r="F29" s="24">
        <v>60</v>
      </c>
      <c r="G29" s="43">
        <v>0</v>
      </c>
      <c r="H29" s="42">
        <f t="shared" si="0"/>
        <v>0</v>
      </c>
      <c r="I29" s="42">
        <f t="shared" si="1"/>
        <v>60</v>
      </c>
      <c r="J29" s="42">
        <f t="shared" si="2"/>
        <v>0</v>
      </c>
      <c r="K29" s="42">
        <f t="shared" si="3"/>
        <v>0</v>
      </c>
      <c r="L29" s="42">
        <f t="shared" si="4"/>
        <v>0</v>
      </c>
      <c r="M29" s="44">
        <f t="shared" si="5"/>
        <v>0</v>
      </c>
      <c r="N29" s="42">
        <f t="shared" si="6"/>
        <v>0</v>
      </c>
      <c r="O29" s="42">
        <f t="shared" si="7"/>
        <v>0</v>
      </c>
    </row>
    <row r="30" spans="1:15" hidden="1" x14ac:dyDescent="0.3">
      <c r="A30" s="20">
        <v>23</v>
      </c>
      <c r="B30" s="31"/>
      <c r="C30" s="29">
        <v>0</v>
      </c>
      <c r="D30" s="24">
        <v>0</v>
      </c>
      <c r="E30" s="24">
        <v>0</v>
      </c>
      <c r="F30" s="24">
        <v>60</v>
      </c>
      <c r="G30" s="43">
        <v>0</v>
      </c>
      <c r="H30" s="42">
        <f t="shared" si="0"/>
        <v>0</v>
      </c>
      <c r="I30" s="42">
        <f t="shared" si="1"/>
        <v>60</v>
      </c>
      <c r="J30" s="42">
        <f t="shared" si="2"/>
        <v>0</v>
      </c>
      <c r="K30" s="42">
        <f t="shared" si="3"/>
        <v>0</v>
      </c>
      <c r="L30" s="42">
        <f t="shared" si="4"/>
        <v>0</v>
      </c>
      <c r="M30" s="44">
        <f t="shared" si="5"/>
        <v>0</v>
      </c>
      <c r="N30" s="42">
        <f t="shared" si="6"/>
        <v>0</v>
      </c>
      <c r="O30" s="42">
        <f t="shared" si="7"/>
        <v>0</v>
      </c>
    </row>
    <row r="31" spans="1:15" hidden="1" x14ac:dyDescent="0.3">
      <c r="A31" s="30">
        <v>24</v>
      </c>
      <c r="B31" s="31"/>
      <c r="C31" s="29">
        <v>0</v>
      </c>
      <c r="D31" s="24">
        <v>0</v>
      </c>
      <c r="E31" s="24">
        <v>0</v>
      </c>
      <c r="F31" s="24">
        <v>60</v>
      </c>
      <c r="G31" s="43">
        <v>0</v>
      </c>
      <c r="H31" s="42">
        <f t="shared" si="0"/>
        <v>0</v>
      </c>
      <c r="I31" s="42">
        <f t="shared" si="1"/>
        <v>60</v>
      </c>
      <c r="J31" s="42">
        <f t="shared" si="2"/>
        <v>0</v>
      </c>
      <c r="K31" s="42">
        <f t="shared" si="3"/>
        <v>0</v>
      </c>
      <c r="L31" s="42">
        <f t="shared" si="4"/>
        <v>0</v>
      </c>
      <c r="M31" s="44">
        <f t="shared" si="5"/>
        <v>0</v>
      </c>
      <c r="N31" s="42">
        <f t="shared" si="6"/>
        <v>0</v>
      </c>
      <c r="O31" s="42">
        <f t="shared" si="7"/>
        <v>0</v>
      </c>
    </row>
    <row r="32" spans="1:15" hidden="1" x14ac:dyDescent="0.3">
      <c r="A32" s="20">
        <v>25</v>
      </c>
      <c r="B32" s="31"/>
      <c r="C32" s="29">
        <v>0</v>
      </c>
      <c r="D32" s="24">
        <v>0</v>
      </c>
      <c r="E32" s="24">
        <v>0</v>
      </c>
      <c r="F32" s="24">
        <v>60</v>
      </c>
      <c r="G32" s="43">
        <v>0</v>
      </c>
      <c r="H32" s="42">
        <f t="shared" si="0"/>
        <v>0</v>
      </c>
      <c r="I32" s="42">
        <f t="shared" si="1"/>
        <v>60</v>
      </c>
      <c r="J32" s="42">
        <f t="shared" si="2"/>
        <v>0</v>
      </c>
      <c r="K32" s="42">
        <f t="shared" si="3"/>
        <v>0</v>
      </c>
      <c r="L32" s="42">
        <f t="shared" si="4"/>
        <v>0</v>
      </c>
      <c r="M32" s="44">
        <f t="shared" si="5"/>
        <v>0</v>
      </c>
      <c r="N32" s="42">
        <f t="shared" si="6"/>
        <v>0</v>
      </c>
      <c r="O32" s="42">
        <f t="shared" si="7"/>
        <v>0</v>
      </c>
    </row>
    <row r="33" spans="1:17" hidden="1" x14ac:dyDescent="0.3">
      <c r="A33" s="30">
        <v>26</v>
      </c>
      <c r="B33" s="31"/>
      <c r="C33" s="29">
        <v>0</v>
      </c>
      <c r="D33" s="24">
        <v>0</v>
      </c>
      <c r="E33" s="24">
        <v>0</v>
      </c>
      <c r="F33" s="24">
        <v>60</v>
      </c>
      <c r="G33" s="43">
        <v>0</v>
      </c>
      <c r="H33" s="42">
        <f t="shared" si="0"/>
        <v>0</v>
      </c>
      <c r="I33" s="42">
        <f t="shared" si="1"/>
        <v>60</v>
      </c>
      <c r="J33" s="42">
        <f t="shared" si="2"/>
        <v>0</v>
      </c>
      <c r="K33" s="42">
        <f t="shared" si="3"/>
        <v>0</v>
      </c>
      <c r="L33" s="42">
        <f t="shared" si="4"/>
        <v>0</v>
      </c>
      <c r="M33" s="44">
        <f t="shared" si="5"/>
        <v>0</v>
      </c>
      <c r="N33" s="42">
        <f t="shared" si="6"/>
        <v>0</v>
      </c>
      <c r="O33" s="42">
        <f t="shared" si="7"/>
        <v>0</v>
      </c>
    </row>
    <row r="34" spans="1:17" x14ac:dyDescent="0.3">
      <c r="A34" s="20"/>
      <c r="B34" s="32"/>
      <c r="C34" s="33"/>
      <c r="D34" s="33"/>
      <c r="E34" s="33"/>
      <c r="F34" s="6"/>
      <c r="G34" s="42"/>
      <c r="H34" s="42"/>
      <c r="I34" s="42"/>
      <c r="J34" s="45"/>
      <c r="K34" s="42"/>
      <c r="L34" s="45"/>
      <c r="M34" s="42">
        <f>SUM(M8:M33)</f>
        <v>0</v>
      </c>
      <c r="N34" s="42">
        <f>SUM(N8:N33)</f>
        <v>0</v>
      </c>
      <c r="O34" s="42">
        <f>SUM(O8:O33)</f>
        <v>0</v>
      </c>
    </row>
    <row r="35" spans="1:17" x14ac:dyDescent="0.3">
      <c r="B35" s="10"/>
      <c r="C35" s="11"/>
      <c r="D35" s="11"/>
      <c r="E35" s="11"/>
      <c r="F35" s="12"/>
      <c r="G35" s="12"/>
      <c r="H35" s="12"/>
      <c r="I35" s="12"/>
      <c r="J35" s="11"/>
      <c r="K35" s="14"/>
      <c r="L35" s="15"/>
      <c r="M35" s="12"/>
      <c r="N35" s="21"/>
      <c r="O35" s="21"/>
    </row>
    <row r="36" spans="1:17" x14ac:dyDescent="0.3">
      <c r="B36" s="65" t="s">
        <v>19</v>
      </c>
      <c r="C36" s="65"/>
      <c r="D36" s="11"/>
      <c r="E36" s="11">
        <f>1000/10.76</f>
        <v>92.936802973977692</v>
      </c>
      <c r="F36" s="1"/>
      <c r="G36" s="1"/>
      <c r="H36" s="1"/>
      <c r="I36" s="1"/>
      <c r="K36" s="1"/>
      <c r="M36" s="1"/>
      <c r="N36" s="1"/>
      <c r="O36" s="1"/>
    </row>
    <row r="37" spans="1:17" x14ac:dyDescent="0.3">
      <c r="B37" s="19" t="s">
        <v>35</v>
      </c>
      <c r="C37" s="46"/>
      <c r="D37" s="11"/>
      <c r="E37" s="11"/>
    </row>
    <row r="38" spans="1:17" x14ac:dyDescent="0.3">
      <c r="B38" s="20" t="s">
        <v>6</v>
      </c>
      <c r="C38" s="37"/>
      <c r="D38" s="11"/>
      <c r="E38" s="11"/>
    </row>
    <row r="39" spans="1:17" x14ac:dyDescent="0.3">
      <c r="B39" s="20" t="s">
        <v>7</v>
      </c>
      <c r="C39" s="44">
        <f>ROUND((C37*C38),0)</f>
        <v>0</v>
      </c>
      <c r="D39" s="11"/>
      <c r="E39" s="11"/>
      <c r="H39" s="38"/>
    </row>
    <row r="40" spans="1:17" x14ac:dyDescent="0.3">
      <c r="B40" s="10"/>
      <c r="C40" s="11"/>
      <c r="D40" s="11"/>
      <c r="G40" s="7" t="s">
        <v>39</v>
      </c>
    </row>
    <row r="41" spans="1:17" ht="22.5" customHeight="1" x14ac:dyDescent="0.3">
      <c r="B41" s="66" t="s">
        <v>15</v>
      </c>
      <c r="C41" s="67"/>
      <c r="D41" s="11"/>
      <c r="E41" s="11"/>
      <c r="G41" s="7">
        <v>0.16200000000000001</v>
      </c>
    </row>
    <row r="42" spans="1:17" x14ac:dyDescent="0.3">
      <c r="B42" s="19" t="s">
        <v>11</v>
      </c>
      <c r="C42" s="56">
        <f>C2-C8</f>
        <v>1620</v>
      </c>
      <c r="E42" s="11"/>
      <c r="G42" s="7">
        <v>1620</v>
      </c>
    </row>
    <row r="43" spans="1:17" x14ac:dyDescent="0.3">
      <c r="B43" s="20" t="s">
        <v>6</v>
      </c>
      <c r="C43" s="37"/>
      <c r="D43" s="14"/>
      <c r="E43" s="18">
        <f>C2*10.764</f>
        <v>17437.68</v>
      </c>
      <c r="G43" s="7">
        <f>G42*10.764</f>
        <v>17437.68</v>
      </c>
      <c r="H43" s="7">
        <v>1000</v>
      </c>
      <c r="I43" s="7">
        <f>G43*H43</f>
        <v>17437680</v>
      </c>
      <c r="Q43" s="54"/>
    </row>
    <row r="44" spans="1:17" x14ac:dyDescent="0.3">
      <c r="B44" s="20" t="s">
        <v>7</v>
      </c>
      <c r="C44" s="44">
        <f>ROUND((C42*C43),0)</f>
        <v>0</v>
      </c>
      <c r="D44" s="9"/>
      <c r="E44" s="50"/>
    </row>
    <row r="45" spans="1:17" x14ac:dyDescent="0.3">
      <c r="B45" s="25"/>
      <c r="C45" s="16"/>
      <c r="D45" s="9"/>
      <c r="E45" s="50"/>
      <c r="H45" s="7">
        <f>600*10.764</f>
        <v>6458.4</v>
      </c>
    </row>
    <row r="46" spans="1:17" x14ac:dyDescent="0.3">
      <c r="C46" s="9" t="s">
        <v>21</v>
      </c>
      <c r="D46" s="9"/>
      <c r="E46" s="9"/>
    </row>
    <row r="47" spans="1:17" x14ac:dyDescent="0.3">
      <c r="B47" s="2" t="s">
        <v>13</v>
      </c>
      <c r="C47" s="16">
        <f>C4</f>
        <v>10530000</v>
      </c>
      <c r="D47" s="16"/>
      <c r="E47" s="16"/>
    </row>
    <row r="48" spans="1:17" x14ac:dyDescent="0.3">
      <c r="B48" s="2" t="s">
        <v>14</v>
      </c>
      <c r="C48" s="16">
        <f>N34</f>
        <v>0</v>
      </c>
      <c r="D48" s="16"/>
      <c r="E48" s="16"/>
    </row>
    <row r="49" spans="1:5" ht="18" customHeight="1" x14ac:dyDescent="0.3">
      <c r="B49" s="2" t="s">
        <v>20</v>
      </c>
      <c r="C49" s="16">
        <f>C39</f>
        <v>0</v>
      </c>
      <c r="D49" s="16"/>
    </row>
    <row r="50" spans="1:5" x14ac:dyDescent="0.3">
      <c r="A50" s="1"/>
      <c r="B50" s="2" t="s">
        <v>12</v>
      </c>
      <c r="C50" s="16">
        <f>C44</f>
        <v>0</v>
      </c>
      <c r="D50" s="16"/>
    </row>
    <row r="51" spans="1:5" x14ac:dyDescent="0.3">
      <c r="A51" s="1"/>
      <c r="B51" s="13" t="s">
        <v>8</v>
      </c>
      <c r="C51" s="17">
        <f>C47+C48+C49+C50</f>
        <v>10530000</v>
      </c>
      <c r="D51" s="47"/>
    </row>
    <row r="52" spans="1:5" x14ac:dyDescent="0.3">
      <c r="A52" s="1"/>
      <c r="B52" s="13" t="s">
        <v>9</v>
      </c>
      <c r="C52" s="17">
        <f>MROUND(C51*90%,1)</f>
        <v>9477000</v>
      </c>
      <c r="D52" s="17"/>
    </row>
    <row r="53" spans="1:5" x14ac:dyDescent="0.3">
      <c r="A53" s="1"/>
      <c r="B53" s="13" t="s">
        <v>10</v>
      </c>
      <c r="C53" s="17">
        <f>MROUND(C51*80%,1)</f>
        <v>8424000</v>
      </c>
      <c r="D53" s="17"/>
    </row>
    <row r="54" spans="1:5" x14ac:dyDescent="0.3">
      <c r="A54" s="1"/>
      <c r="B54" s="13" t="s">
        <v>24</v>
      </c>
      <c r="C54" s="17">
        <f>O34</f>
        <v>0</v>
      </c>
      <c r="D54" s="23"/>
    </row>
    <row r="55" spans="1:5" x14ac:dyDescent="0.3">
      <c r="A55" s="1"/>
      <c r="C55" s="57">
        <f>C54*85%</f>
        <v>0</v>
      </c>
      <c r="D55" s="1" t="s">
        <v>36</v>
      </c>
    </row>
    <row r="56" spans="1:5" x14ac:dyDescent="0.3">
      <c r="A56" s="1"/>
      <c r="D56" s="1">
        <f>C51*0.025/12</f>
        <v>21937.5</v>
      </c>
    </row>
    <row r="57" spans="1:5" x14ac:dyDescent="0.3">
      <c r="A57" s="1"/>
    </row>
    <row r="58" spans="1:5" x14ac:dyDescent="0.3">
      <c r="A58" s="1"/>
    </row>
    <row r="59" spans="1:5" x14ac:dyDescent="0.3">
      <c r="A59" s="1"/>
      <c r="E59" s="9"/>
    </row>
    <row r="60" spans="1:5" x14ac:dyDescent="0.3">
      <c r="A60" s="1"/>
      <c r="E60" s="9"/>
    </row>
    <row r="61" spans="1:5" x14ac:dyDescent="0.3">
      <c r="A61" s="1"/>
      <c r="E61" s="16"/>
    </row>
    <row r="62" spans="1:5" x14ac:dyDescent="0.3">
      <c r="A62" s="1"/>
    </row>
    <row r="63" spans="1:5" x14ac:dyDescent="0.3">
      <c r="A63" s="1"/>
      <c r="B63" s="1"/>
    </row>
    <row r="64" spans="1:5" x14ac:dyDescent="0.3">
      <c r="A64" s="1"/>
      <c r="B64" s="1"/>
    </row>
    <row r="65" spans="1:2" x14ac:dyDescent="0.3">
      <c r="A65" s="1"/>
      <c r="B65" s="1"/>
    </row>
    <row r="66" spans="1:2" x14ac:dyDescent="0.3">
      <c r="A66" s="1"/>
      <c r="B66" s="1"/>
    </row>
    <row r="67" spans="1:2" x14ac:dyDescent="0.3">
      <c r="A67" s="1"/>
      <c r="B67" s="1"/>
    </row>
    <row r="68" spans="1:2" x14ac:dyDescent="0.3">
      <c r="A68" s="1"/>
      <c r="B68" s="1"/>
    </row>
    <row r="69" spans="1:2" x14ac:dyDescent="0.3">
      <c r="A69" s="1"/>
      <c r="B69" s="1"/>
    </row>
    <row r="70" spans="1:2" x14ac:dyDescent="0.3">
      <c r="A70" s="1"/>
      <c r="B70" s="1"/>
    </row>
    <row r="71" spans="1:2" x14ac:dyDescent="0.3">
      <c r="A71" s="1"/>
      <c r="B71" s="1"/>
    </row>
    <row r="72" spans="1:2" x14ac:dyDescent="0.3">
      <c r="A72" s="1"/>
      <c r="B72" s="1"/>
    </row>
    <row r="73" spans="1:2" x14ac:dyDescent="0.3">
      <c r="A73" s="1"/>
      <c r="B73" s="1"/>
    </row>
    <row r="74" spans="1:2" x14ac:dyDescent="0.3">
      <c r="A74" s="1"/>
      <c r="B74" s="1"/>
    </row>
    <row r="75" spans="1:2" x14ac:dyDescent="0.3">
      <c r="A75" s="1"/>
      <c r="B75" s="1"/>
    </row>
    <row r="76" spans="1:2" x14ac:dyDescent="0.3">
      <c r="A76" s="1"/>
      <c r="B76" s="1"/>
    </row>
    <row r="77" spans="1:2" x14ac:dyDescent="0.3">
      <c r="A77" s="1"/>
      <c r="B77" s="1"/>
    </row>
    <row r="78" spans="1:2" x14ac:dyDescent="0.3">
      <c r="A78" s="1"/>
      <c r="B78" s="1"/>
    </row>
    <row r="79" spans="1:2" x14ac:dyDescent="0.3">
      <c r="A79" s="1"/>
      <c r="B79" s="1"/>
    </row>
    <row r="80" spans="1:2" x14ac:dyDescent="0.3">
      <c r="A80" s="1"/>
      <c r="B80" s="1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</sheetData>
  <mergeCells count="2">
    <mergeCell ref="B36:C36"/>
    <mergeCell ref="B41:C4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AC23" sqref="AC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48:P52"/>
  <sheetViews>
    <sheetView topLeftCell="A11" zoomScale="70" zoomScaleNormal="70" workbookViewId="0">
      <selection activeCell="P52" sqref="P52"/>
    </sheetView>
  </sheetViews>
  <sheetFormatPr defaultRowHeight="15" x14ac:dyDescent="0.25"/>
  <cols>
    <col min="15" max="16" width="12.42578125" bestFit="1" customWidth="1"/>
  </cols>
  <sheetData>
    <row r="48" spans="14:15" x14ac:dyDescent="0.25">
      <c r="N48" t="s">
        <v>40</v>
      </c>
      <c r="O48">
        <v>1000</v>
      </c>
    </row>
    <row r="49" spans="15:16" x14ac:dyDescent="0.25">
      <c r="O49">
        <v>4046.86</v>
      </c>
    </row>
    <row r="50" spans="15:16" x14ac:dyDescent="0.25">
      <c r="O50">
        <f>O49*O48</f>
        <v>4046860</v>
      </c>
      <c r="P50">
        <v>170000000</v>
      </c>
    </row>
    <row r="51" spans="15:16" x14ac:dyDescent="0.25">
      <c r="O51">
        <f>O50*10.764</f>
        <v>43560401.039999999</v>
      </c>
      <c r="P51">
        <f>P50/O50</f>
        <v>42.00787771259693</v>
      </c>
    </row>
    <row r="52" spans="15:16" x14ac:dyDescent="0.25">
      <c r="P52" s="61">
        <f>P51*10.764</f>
        <v>452.17279569839332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X9:AA15"/>
  <sheetViews>
    <sheetView topLeftCell="A4" zoomScale="70" zoomScaleNormal="70" workbookViewId="0">
      <selection activeCell="X32" sqref="X32"/>
    </sheetView>
  </sheetViews>
  <sheetFormatPr defaultRowHeight="15" x14ac:dyDescent="0.25"/>
  <sheetData>
    <row r="9" spans="24:27" x14ac:dyDescent="0.25">
      <c r="X9" s="62"/>
      <c r="Y9" s="63" t="s">
        <v>42</v>
      </c>
      <c r="Z9" s="63" t="s">
        <v>43</v>
      </c>
      <c r="AA9" s="63" t="s">
        <v>44</v>
      </c>
    </row>
    <row r="10" spans="24:27" x14ac:dyDescent="0.25">
      <c r="X10" s="63" t="s">
        <v>41</v>
      </c>
      <c r="Y10" s="64">
        <v>2250</v>
      </c>
      <c r="Z10" s="64">
        <v>1881.28</v>
      </c>
      <c r="AA10" s="64">
        <f>Z10*10.764</f>
        <v>20250.09792</v>
      </c>
    </row>
    <row r="14" spans="24:27" x14ac:dyDescent="0.25">
      <c r="Y14">
        <v>29200000</v>
      </c>
    </row>
    <row r="15" spans="24:27" x14ac:dyDescent="0.25">
      <c r="Y15" s="61">
        <f>Y14/AA10</f>
        <v>1441.9683359239775</v>
      </c>
    </row>
  </sheetData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Calculation</vt:lpstr>
      <vt:lpstr>Sheet1</vt:lpstr>
      <vt:lpstr>Sheet4</vt:lpstr>
      <vt:lpstr>Sheet2</vt:lpstr>
      <vt:lpstr>Sheet3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Akshay</cp:lastModifiedBy>
  <dcterms:created xsi:type="dcterms:W3CDTF">2014-10-16T12:20:47Z</dcterms:created>
  <dcterms:modified xsi:type="dcterms:W3CDTF">2023-11-24T07:46:55Z</dcterms:modified>
</cp:coreProperties>
</file>