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E4AC0E81-AABB-46C0-B1C5-96ABF8E65B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E13" i="1"/>
  <c r="E14" i="1" s="1"/>
  <c r="F12" i="1" s="1"/>
  <c r="E12" i="1"/>
  <c r="C10" i="1"/>
  <c r="C11" i="1" s="1"/>
  <c r="C8" i="1"/>
  <c r="C6" i="1"/>
  <c r="C5" i="1"/>
  <c r="C14" i="1" s="1"/>
  <c r="B19" i="1"/>
  <c r="B18" i="1"/>
  <c r="F6" i="1"/>
  <c r="E8" i="1"/>
  <c r="E7" i="1"/>
  <c r="E6" i="1"/>
  <c r="C12" i="1" l="1"/>
  <c r="C13" i="1" s="1"/>
  <c r="C15" i="1" s="1"/>
  <c r="C17" i="1" s="1"/>
  <c r="C19" i="1" s="1"/>
  <c r="C35" i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I4" i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<sst xmlns="http://schemas.openxmlformats.org/spreadsheetml/2006/main" count="30" uniqueCount="27">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</sst>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9D2ED-46CB-BC8C-C6D6-90256EA6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524C-6F00-EAA0-22A8-21FC51F4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249556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8F38D-5EB4-62D1-EBB6-CFADAEEF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60756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38100</xdr:rowOff>
    </xdr:from>
    <xdr:to>
      <xdr:col>17</xdr:col>
      <xdr:colOff>371407</xdr:colOff>
      <xdr:row>26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38100"/>
          <a:ext cx="10420283" cy="4914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 t="s">
        <v>26</v>
      </c>
      <c r="B2" s="30">
        <v>306</v>
      </c>
      <c r="C2" s="20">
        <v>2407</v>
      </c>
      <c r="D2" s="10"/>
      <c r="E2" t="s">
        <v>13</v>
      </c>
    </row>
    <row r="3" spans="1:13" ht="16.5" x14ac:dyDescent="0.3">
      <c r="A3" s="19" t="s">
        <v>0</v>
      </c>
      <c r="B3" s="31">
        <v>11000</v>
      </c>
      <c r="C3" s="21">
        <v>11500</v>
      </c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1">
        <v>2800</v>
      </c>
      <c r="C4" s="21">
        <v>2800</v>
      </c>
      <c r="D4" s="9"/>
      <c r="E4" s="7"/>
      <c r="F4" s="5"/>
      <c r="G4" s="6"/>
      <c r="I4">
        <f>I3/100*115</f>
        <v>30187.5</v>
      </c>
      <c r="K4" s="40"/>
      <c r="L4" s="5"/>
      <c r="M4" s="6"/>
    </row>
    <row r="5" spans="1:13" ht="16.5" x14ac:dyDescent="0.3">
      <c r="A5" s="19" t="s">
        <v>2</v>
      </c>
      <c r="B5" s="31">
        <f>B3-B4</f>
        <v>8200</v>
      </c>
      <c r="C5" s="21">
        <f>C3-C4</f>
        <v>8700</v>
      </c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1">
        <f>B4</f>
        <v>2800</v>
      </c>
      <c r="C6" s="21">
        <f>C4</f>
        <v>2800</v>
      </c>
      <c r="D6" s="9"/>
      <c r="E6">
        <f>47.43*10.764</f>
        <v>510.53651999999994</v>
      </c>
      <c r="F6" s="9">
        <f>E8*1.1</f>
        <v>603.62359200000003</v>
      </c>
      <c r="G6" s="17"/>
      <c r="H6" s="35"/>
      <c r="I6" s="35"/>
      <c r="L6" s="5"/>
      <c r="M6" s="6"/>
    </row>
    <row r="7" spans="1:13" ht="16.5" x14ac:dyDescent="0.3">
      <c r="A7" s="19" t="s">
        <v>4</v>
      </c>
      <c r="B7" s="23">
        <v>0</v>
      </c>
      <c r="C7" s="24">
        <v>0</v>
      </c>
      <c r="D7" s="1"/>
      <c r="E7">
        <f>3.55*10.764</f>
        <v>38.212199999999996</v>
      </c>
      <c r="G7" s="8"/>
      <c r="H7" s="35"/>
      <c r="I7" s="35"/>
      <c r="L7" s="36"/>
      <c r="M7" s="37"/>
    </row>
    <row r="8" spans="1:13" ht="16.5" x14ac:dyDescent="0.3">
      <c r="A8" s="19" t="s">
        <v>5</v>
      </c>
      <c r="B8" s="23">
        <f>B9-B7</f>
        <v>60</v>
      </c>
      <c r="C8" s="24">
        <f>C9-C7</f>
        <v>60</v>
      </c>
      <c r="D8" s="33"/>
      <c r="E8" s="9">
        <f>SUM(E6:E7)</f>
        <v>548.74871999999993</v>
      </c>
      <c r="F8" s="16"/>
      <c r="G8" s="8"/>
      <c r="H8" s="35"/>
      <c r="I8" s="35"/>
      <c r="L8" s="36"/>
      <c r="M8" s="37"/>
    </row>
    <row r="9" spans="1:13" ht="16.5" x14ac:dyDescent="0.3">
      <c r="A9" s="19" t="s">
        <v>6</v>
      </c>
      <c r="B9" s="23">
        <v>60</v>
      </c>
      <c r="C9" s="24">
        <v>60</v>
      </c>
      <c r="D9" s="1"/>
      <c r="E9" s="38"/>
      <c r="F9" s="9"/>
      <c r="G9" s="16"/>
      <c r="H9" s="35"/>
      <c r="I9" s="35"/>
      <c r="J9" s="38"/>
      <c r="K9" s="38"/>
      <c r="L9" s="34"/>
      <c r="M9" s="37"/>
    </row>
    <row r="10" spans="1:13" ht="33" x14ac:dyDescent="0.3">
      <c r="A10" s="22" t="s">
        <v>7</v>
      </c>
      <c r="B10" s="23">
        <f>90*B7/B9</f>
        <v>0</v>
      </c>
      <c r="C10" s="24">
        <f>90*C7/C9</f>
        <v>0</v>
      </c>
      <c r="D10" s="1"/>
      <c r="E10" s="16"/>
      <c r="F10" s="43"/>
      <c r="G10" s="16"/>
      <c r="H10" s="35"/>
      <c r="I10" s="35"/>
      <c r="J10" s="38"/>
      <c r="K10" s="38"/>
      <c r="L10" s="34"/>
      <c r="M10" s="37"/>
    </row>
    <row r="11" spans="1:13" ht="16.5" x14ac:dyDescent="0.3">
      <c r="A11" s="19"/>
      <c r="B11" s="32">
        <f>B10%</f>
        <v>0</v>
      </c>
      <c r="C11" s="45">
        <f>C10%</f>
        <v>0</v>
      </c>
      <c r="D11" s="41"/>
      <c r="E11" t="s">
        <v>23</v>
      </c>
      <c r="F11" t="s">
        <v>25</v>
      </c>
      <c r="G11" s="16"/>
      <c r="H11" s="35"/>
      <c r="I11" s="35"/>
      <c r="J11" s="38"/>
      <c r="K11" s="38"/>
      <c r="L11" s="34"/>
      <c r="M11" s="39"/>
    </row>
    <row r="12" spans="1:13" ht="16.5" x14ac:dyDescent="0.3">
      <c r="A12" s="19" t="s">
        <v>8</v>
      </c>
      <c r="B12" s="31">
        <f>B6*B11</f>
        <v>0</v>
      </c>
      <c r="C12" s="25">
        <f>C6*C11</f>
        <v>0</v>
      </c>
      <c r="D12" s="42"/>
      <c r="E12">
        <f>34.56*10.764</f>
        <v>372.00384000000003</v>
      </c>
      <c r="F12" s="9">
        <f>E14*1.1</f>
        <v>445.43584800000008</v>
      </c>
      <c r="G12" s="16"/>
      <c r="H12" s="35"/>
      <c r="I12" s="35"/>
      <c r="J12" s="38"/>
      <c r="K12" s="38"/>
      <c r="L12" s="34"/>
      <c r="M12" s="6"/>
    </row>
    <row r="13" spans="1:13" ht="16.5" x14ac:dyDescent="0.3">
      <c r="A13" s="19" t="s">
        <v>9</v>
      </c>
      <c r="B13" s="31">
        <f>B6-B12</f>
        <v>2800</v>
      </c>
      <c r="C13" s="25">
        <f>C6-C12</f>
        <v>2800</v>
      </c>
      <c r="D13" s="42"/>
      <c r="E13">
        <f>3.06*10.764</f>
        <v>32.937840000000001</v>
      </c>
      <c r="G13" s="16"/>
      <c r="H13" s="35"/>
      <c r="I13" s="35"/>
      <c r="J13" s="38"/>
      <c r="K13" s="38"/>
      <c r="L13" s="34"/>
      <c r="M13" s="6"/>
    </row>
    <row r="14" spans="1:13" ht="16.5" x14ac:dyDescent="0.3">
      <c r="A14" s="19" t="s">
        <v>2</v>
      </c>
      <c r="B14" s="31">
        <f>B5</f>
        <v>8200</v>
      </c>
      <c r="C14" s="21">
        <f>C5</f>
        <v>8700</v>
      </c>
      <c r="D14" s="9"/>
      <c r="E14" s="9">
        <f>SUM(E12:E13)</f>
        <v>404.94168000000002</v>
      </c>
      <c r="F14" s="16"/>
      <c r="G14" s="16"/>
      <c r="H14" s="35"/>
      <c r="I14" s="35"/>
      <c r="J14" s="38"/>
      <c r="K14" s="38"/>
      <c r="L14" s="34"/>
      <c r="M14" s="6"/>
    </row>
    <row r="15" spans="1:13" ht="16.5" x14ac:dyDescent="0.3">
      <c r="A15" s="19" t="s">
        <v>10</v>
      </c>
      <c r="B15" s="31">
        <f>B14+B13</f>
        <v>11000</v>
      </c>
      <c r="C15" s="21">
        <f>C14+C13</f>
        <v>11500</v>
      </c>
      <c r="D15" s="9"/>
      <c r="G15" s="16"/>
      <c r="H15" s="38"/>
      <c r="I15" s="38"/>
      <c r="J15" s="38"/>
      <c r="K15" s="38"/>
      <c r="L15" s="34"/>
      <c r="M15" s="6"/>
    </row>
    <row r="16" spans="1:13" ht="16.5" x14ac:dyDescent="0.3">
      <c r="A16" s="19" t="s">
        <v>22</v>
      </c>
      <c r="B16" s="26">
        <v>549</v>
      </c>
      <c r="C16" s="46">
        <v>405</v>
      </c>
      <c r="D16" s="9"/>
      <c r="E16" s="8"/>
      <c r="F16" s="8"/>
      <c r="G16" s="8"/>
      <c r="H16" s="9"/>
      <c r="M16" s="37"/>
    </row>
    <row r="17" spans="1:14" ht="16.5" x14ac:dyDescent="0.3">
      <c r="A17" s="46" t="s">
        <v>21</v>
      </c>
      <c r="B17" s="27">
        <f>B16*B15</f>
        <v>6039000</v>
      </c>
      <c r="C17" s="47">
        <f>C16*C15</f>
        <v>4657500</v>
      </c>
      <c r="D17" s="9"/>
      <c r="E17" s="8"/>
      <c r="F17" s="44"/>
      <c r="G17" s="8"/>
      <c r="H17" s="9"/>
      <c r="M17" s="8"/>
      <c r="N17" s="9"/>
    </row>
    <row r="18" spans="1:14" ht="16.5" x14ac:dyDescent="0.3">
      <c r="A18" s="46" t="s">
        <v>12</v>
      </c>
      <c r="B18" s="27">
        <f>604*B4</f>
        <v>1691200</v>
      </c>
      <c r="C18" s="47">
        <f>445*C4</f>
        <v>1246000</v>
      </c>
      <c r="D18" s="9"/>
      <c r="E18" s="9"/>
      <c r="F18" s="8"/>
    </row>
    <row r="19" spans="1:14" ht="16.5" x14ac:dyDescent="0.3">
      <c r="A19" s="26" t="s">
        <v>16</v>
      </c>
      <c r="B19" s="27">
        <f>B17*0.03/12</f>
        <v>15097.5</v>
      </c>
      <c r="C19" s="27">
        <f>C17*0.03/12</f>
        <v>11643.75</v>
      </c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575</v>
      </c>
      <c r="C25" s="11"/>
      <c r="D25" s="11"/>
      <c r="E25" s="11">
        <v>6500000</v>
      </c>
      <c r="F25" s="13">
        <f t="shared" ref="F25:F31" si="0">E25/B25</f>
        <v>11304.347826086956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576</v>
      </c>
      <c r="C26" s="11"/>
      <c r="D26" s="11"/>
      <c r="E26" s="11">
        <v>7000000</v>
      </c>
      <c r="F26" s="13">
        <f t="shared" si="0"/>
        <v>12152.777777777777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548</v>
      </c>
      <c r="C27" s="11"/>
      <c r="D27" s="11"/>
      <c r="E27" s="13">
        <v>6200000</v>
      </c>
      <c r="F27" s="13">
        <f t="shared" si="0"/>
        <v>11313.868613138686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/>
      <c r="C28" s="11"/>
      <c r="D28" s="11"/>
      <c r="E28" s="13"/>
      <c r="F28" s="13" t="e">
        <f t="shared" si="0"/>
        <v>#DIV/0!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8"/>
      <c r="E29" s="29"/>
      <c r="F29" s="29" t="e">
        <f t="shared" si="0"/>
        <v>#DIV/0!</v>
      </c>
      <c r="G29" s="13" t="e">
        <f t="shared" si="1"/>
        <v>#DIV/0!</v>
      </c>
      <c r="H29" s="29" t="e">
        <f>E29/#REF!</f>
        <v>#REF!</v>
      </c>
      <c r="I29" s="11" t="e">
        <f>C29/B29</f>
        <v>#DIV/0!</v>
      </c>
    </row>
    <row r="30" spans="1:14" x14ac:dyDescent="0.25">
      <c r="E30" s="29"/>
      <c r="F30" s="29" t="e">
        <f t="shared" si="0"/>
        <v>#DIV/0!</v>
      </c>
      <c r="G30" s="29" t="e">
        <f t="shared" si="1"/>
        <v>#DIV/0!</v>
      </c>
      <c r="H30" s="29" t="e">
        <f>E30/#REF!</f>
        <v>#REF!</v>
      </c>
      <c r="I30" t="e">
        <f>#REF!/B30</f>
        <v>#REF!</v>
      </c>
    </row>
    <row r="31" spans="1:14" x14ac:dyDescent="0.25">
      <c r="E31" s="28"/>
      <c r="F31" s="29" t="e">
        <f t="shared" si="0"/>
        <v>#DIV/0!</v>
      </c>
      <c r="G31" s="29" t="e">
        <f t="shared" si="1"/>
        <v>#DIV/0!</v>
      </c>
      <c r="H31" s="29" t="e">
        <f>E31/#REF!</f>
        <v>#REF!</v>
      </c>
    </row>
    <row r="33" spans="1:8" x14ac:dyDescent="0.25">
      <c r="A33">
        <v>570</v>
      </c>
      <c r="B33" s="10">
        <v>5885700</v>
      </c>
      <c r="C33">
        <f>B33/A33</f>
        <v>10325.78947368421</v>
      </c>
      <c r="D33">
        <v>26500</v>
      </c>
      <c r="E33">
        <v>30000</v>
      </c>
      <c r="F33">
        <f>E33+D33+B33</f>
        <v>5942200</v>
      </c>
      <c r="G33" t="e">
        <f>F33/#REF!</f>
        <v>#REF!</v>
      </c>
      <c r="H33" s="9" t="e">
        <f>F33/#REF!</f>
        <v>#REF!</v>
      </c>
    </row>
    <row r="34" spans="1:8" x14ac:dyDescent="0.25">
      <c r="A34">
        <v>570</v>
      </c>
      <c r="B34" s="10">
        <v>6014381</v>
      </c>
      <c r="C34">
        <f>B34/A34</f>
        <v>10551.545614035087</v>
      </c>
      <c r="D34">
        <v>100</v>
      </c>
      <c r="E34">
        <v>100</v>
      </c>
      <c r="F34">
        <f>E34+D34+B34</f>
        <v>6014581</v>
      </c>
      <c r="G34" t="e">
        <f>F34/#REF!</f>
        <v>#REF!</v>
      </c>
      <c r="H34" s="9" t="e">
        <f>F34/#REF!</f>
        <v>#REF!</v>
      </c>
    </row>
    <row r="35" spans="1:8" x14ac:dyDescent="0.25">
      <c r="A35">
        <v>510</v>
      </c>
      <c r="B35" s="10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4"/>
      <c r="C36" t="e">
        <f>B36/#REF!</f>
        <v>#REF!</v>
      </c>
    </row>
    <row r="37" spans="1:8" ht="15.75" x14ac:dyDescent="0.25">
      <c r="A37" s="34"/>
    </row>
    <row r="38" spans="1:8" ht="15.75" x14ac:dyDescent="0.25">
      <c r="A38" s="34"/>
    </row>
    <row r="39" spans="1:8" ht="15.75" x14ac:dyDescent="0.25">
      <c r="A39" s="34"/>
    </row>
    <row r="40" spans="1:8" ht="15.75" x14ac:dyDescent="0.25">
      <c r="A40" s="34"/>
    </row>
    <row r="41" spans="1:8" ht="15.75" x14ac:dyDescent="0.25">
      <c r="A41" s="34"/>
    </row>
    <row r="42" spans="1:8" ht="15.75" x14ac:dyDescent="0.25">
      <c r="A42" s="34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W27" sqref="W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X28" sqref="X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2023-11-25T05:59:16Z</dcterms:modified>
</cp:coreProperties>
</file>