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SACHIN WANVE - SBI\"/>
    </mc:Choice>
  </mc:AlternateContent>
  <xr:revisionPtr revIDLastSave="0" documentId="13_ncr:1_{5FE29FBE-3E0A-4A04-88D4-01B18804AEB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H12" i="4" s="1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Q4" i="4" s="1"/>
  <c r="B4" i="4" s="1"/>
  <c r="C4" i="4" s="1"/>
  <c r="J4" i="4"/>
  <c r="I4" i="4"/>
  <c r="E4" i="4"/>
  <c r="F4" i="4" s="1"/>
  <c r="A4" i="4"/>
  <c r="P3" i="4"/>
  <c r="Q3" i="4" s="1"/>
  <c r="B3" i="4" s="1"/>
  <c r="C3" i="4" s="1"/>
  <c r="J3" i="4"/>
  <c r="I3" i="4"/>
  <c r="E3" i="4"/>
  <c r="A3" i="4"/>
  <c r="H13" i="4" l="1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7" i="4" s="1"/>
  <c r="W28" i="4" s="1"/>
  <c r="W23" i="4"/>
  <c r="W22" i="4"/>
  <c r="W31" i="4" s="1"/>
  <c r="S30" i="4" l="1"/>
  <c r="S31" i="4" s="1"/>
  <c r="S33" i="4" s="1"/>
  <c r="W25" i="4"/>
  <c r="W29" i="4"/>
  <c r="W30" i="4" s="1"/>
  <c r="W33" i="4" s="1"/>
  <c r="W36" i="4" s="1"/>
  <c r="W37" i="4" s="1"/>
  <c r="S32" i="4" l="1"/>
  <c r="W42" i="4"/>
  <c r="W38" i="4"/>
</calcChain>
</file>

<file path=xl/sharedStrings.xml><?xml version="1.0" encoding="utf-8"?>
<sst xmlns="http://schemas.openxmlformats.org/spreadsheetml/2006/main" count="47" uniqueCount="41">
  <si>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</si>
  <si>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</si>
  <si>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</si>
  <si>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</si>
  <si>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</si>
  <si>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</si>
  <si>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</si>
  <si>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</si>
  <si>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</si>
  <si>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</si>
  <si>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</si>
  <si>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</si>
  <si>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</si>
  <si>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</si>
  <si>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</si>
  <si>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</si>
  <si>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</si>
  <si>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</si>
  <si>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</si>
  <si>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</si>
  <si>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</si>
  <si>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</si>
  <si>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</si>
  <si>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</si>
  <si>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</si>
  <si>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</si>
  <si>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</si>
  <si>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</si>
  <si>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</si>
  <si>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</si>
  <si>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</si>
  <si>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</si>
  <si>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</si>
  <si>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</si>
  <si>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</si>
  <si>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</si>
  <si>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</si>
  <si>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</si>
  <si>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</si>
  <si>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FMV/ RV</t>
  </si>
  <si>
    <t>State Bank Of India ( RACPC Ghatkopar (West)   - SACHIN WANVE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</si>
</sst>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39552</xdr:colOff>
      <xdr:row>49</xdr:row>
      <xdr:rowOff>172713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0A95A5-7001-4FC4-A9CA-3B576F8D4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402752" cy="9050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18</xdr:col>
      <xdr:colOff>239605</xdr:colOff>
      <xdr:row>53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6EF61E-1F11-41F1-B156-AC20E3C18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602805" cy="8954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525480</xdr:colOff>
      <xdr:row>41</xdr:row>
      <xdr:rowOff>67701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C7F480-BB39-4D62-8855-111652DFA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498280" cy="7687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525224</xdr:colOff>
      <xdr:row>37</xdr:row>
      <xdr:rowOff>20010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4DE79B-6C87-4CD6-9AAD-04C9C06AD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669224" cy="65446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18</xdr:col>
      <xdr:colOff>525480</xdr:colOff>
      <xdr:row>47</xdr:row>
      <xdr:rowOff>67701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41EDD6-EE3B-41CF-81B5-C0D6F47D3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498280" cy="76877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126054</xdr:colOff>
      <xdr:row>48</xdr:row>
      <xdr:rowOff>58434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63D93B-9A5E-485A-9739-29136C653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5975654" cy="9202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topLeftCell="A4" zoomScaleNormal="100" workbookViewId="0">
      <selection activeCell="W29" sqref="W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3" t="s">
        <v>35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</row>
    <row r="3" spans="1:20" x14ac:dyDescent="0.25">
      <c r="A3" s="4">
        <f t="shared" ref="A3:A8" si="0">N3</f>
        <v>0</v>
      </c>
      <c r="B3" s="4">
        <f t="shared" ref="B3:B8" si="1">Q3</f>
        <v>0</v>
      </c>
      <c r="C3" s="4">
        <f>B3*1.2</f>
        <v>0</v>
      </c>
      <c r="D3" s="4">
        <f t="shared" ref="D3:D8" si="2">C3*1.2</f>
        <v>0</v>
      </c>
      <c r="E3" s="5">
        <f t="shared" ref="E3:E8" si="3">R3</f>
        <v>0</v>
      </c>
      <c r="F3" s="10" t="e">
        <f t="shared" ref="F3:F8" si="4">ROUND((E3/B3),0)</f>
        <v>#DIV/0!</v>
      </c>
      <c r="G3" s="10" t="e">
        <f t="shared" ref="G3:G8" si="5">ROUND((E3/C3),0)</f>
        <v>#DIV/0!</v>
      </c>
      <c r="H3" s="10" t="e">
        <f t="shared" ref="H3:H8" si="6">ROUND((E3/D3),0)</f>
        <v>#DIV/0!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f t="shared" si="8"/>
        <v>0</v>
      </c>
      <c r="R3" s="2">
        <v>0</v>
      </c>
      <c r="S3" s="8"/>
      <c r="T3" s="8"/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8" si="9">B4*1.2</f>
        <v>0</v>
      </c>
      <c r="D4" s="4">
        <f t="shared" si="2"/>
        <v>0</v>
      </c>
      <c r="E4" s="5">
        <f t="shared" si="3"/>
        <v>0</v>
      </c>
      <c r="F4" s="10" t="e">
        <f t="shared" si="4"/>
        <v>#DIV/0!</v>
      </c>
      <c r="G4" s="10" t="e">
        <f t="shared" si="5"/>
        <v>#DIV/0!</v>
      </c>
      <c r="H4" s="10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  <c r="S4" s="8"/>
      <c r="T4" s="8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42" t="e">
        <f t="shared" si="4"/>
        <v>#DIV/0!</v>
      </c>
      <c r="G6" s="42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3" t="s">
        <v>36</v>
      </c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T9" s="8"/>
    </row>
    <row r="10" spans="1:20" x14ac:dyDescent="0.25">
      <c r="A10" s="4">
        <f t="shared" ref="A10:A19" si="21">N10</f>
        <v>0</v>
      </c>
      <c r="B10" s="4">
        <f t="shared" ref="B10:B19" si="22">Q10</f>
        <v>225</v>
      </c>
      <c r="C10" s="4">
        <f>B10*1.2</f>
        <v>270</v>
      </c>
      <c r="D10" s="4">
        <f t="shared" ref="D10:D19" si="23">C10*1.2</f>
        <v>324</v>
      </c>
      <c r="E10" s="5">
        <f t="shared" ref="E10:E19" si="24">R10</f>
        <v>4000000</v>
      </c>
      <c r="F10" s="10">
        <f t="shared" ref="F10:F19" si="25">ROUND((E10/B10),0)</f>
        <v>17778</v>
      </c>
      <c r="G10" s="10">
        <f t="shared" ref="G10:G19" si="26">ROUND((E10/C10),0)</f>
        <v>14815</v>
      </c>
      <c r="H10" s="10">
        <f t="shared" ref="H10:H19" si="27">ROUND((E10/D10),0)</f>
        <v>12346</v>
      </c>
      <c r="I10" s="4" t="e">
        <f>#REF!</f>
        <v>#REF!</v>
      </c>
      <c r="J10" s="4">
        <f t="shared" ref="J10:J19" si="28">S10</f>
        <v>0</v>
      </c>
      <c r="O10">
        <v>0</v>
      </c>
      <c r="P10">
        <f t="shared" ref="P10:Q19" si="29">O10/1.2</f>
        <v>0</v>
      </c>
      <c r="Q10">
        <v>225</v>
      </c>
      <c r="R10" s="2">
        <v>4000000</v>
      </c>
      <c r="S10" s="8"/>
      <c r="T10" s="8"/>
    </row>
    <row r="11" spans="1:20" x14ac:dyDescent="0.25">
      <c r="A11" s="4">
        <f t="shared" si="21"/>
        <v>0</v>
      </c>
      <c r="B11" s="4">
        <f t="shared" si="22"/>
        <v>225</v>
      </c>
      <c r="C11" s="4">
        <f t="shared" ref="C11:C19" si="30">B11*1.2</f>
        <v>270</v>
      </c>
      <c r="D11" s="4">
        <f t="shared" si="23"/>
        <v>324</v>
      </c>
      <c r="E11" s="5">
        <f t="shared" si="24"/>
        <v>3600000</v>
      </c>
      <c r="F11" s="10">
        <f t="shared" si="25"/>
        <v>16000</v>
      </c>
      <c r="G11" s="10">
        <f t="shared" si="26"/>
        <v>13333</v>
      </c>
      <c r="H11" s="10">
        <f t="shared" si="27"/>
        <v>11111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v>225</v>
      </c>
      <c r="R11" s="2">
        <v>3600000</v>
      </c>
      <c r="S11" s="8"/>
      <c r="T11" s="8"/>
    </row>
    <row r="12" spans="1:20" x14ac:dyDescent="0.25">
      <c r="A12" s="4">
        <f t="shared" si="21"/>
        <v>0</v>
      </c>
      <c r="B12" s="4">
        <f t="shared" si="22"/>
        <v>225</v>
      </c>
      <c r="C12" s="4">
        <f t="shared" si="30"/>
        <v>270</v>
      </c>
      <c r="D12" s="4">
        <f t="shared" si="23"/>
        <v>324</v>
      </c>
      <c r="E12" s="5">
        <f t="shared" si="24"/>
        <v>3800000</v>
      </c>
      <c r="F12" s="10">
        <f t="shared" si="25"/>
        <v>16889</v>
      </c>
      <c r="G12" s="10">
        <f t="shared" si="26"/>
        <v>14074</v>
      </c>
      <c r="H12" s="10">
        <f t="shared" si="27"/>
        <v>11728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v>225</v>
      </c>
      <c r="R12" s="2">
        <v>3800000</v>
      </c>
      <c r="S12" s="8"/>
      <c r="T12" s="8"/>
    </row>
    <row r="13" spans="1:20" x14ac:dyDescent="0.25">
      <c r="A13" s="4">
        <f t="shared" si="21"/>
        <v>0</v>
      </c>
      <c r="B13" s="4">
        <f t="shared" si="22"/>
        <v>275</v>
      </c>
      <c r="C13" s="4">
        <f t="shared" si="30"/>
        <v>330</v>
      </c>
      <c r="D13" s="4">
        <f t="shared" si="23"/>
        <v>396</v>
      </c>
      <c r="E13" s="5">
        <f t="shared" si="24"/>
        <v>3640000</v>
      </c>
      <c r="F13" s="42">
        <f t="shared" si="25"/>
        <v>13236</v>
      </c>
      <c r="G13" s="42">
        <f t="shared" si="26"/>
        <v>11030</v>
      </c>
      <c r="H13" s="10">
        <f t="shared" si="27"/>
        <v>9192</v>
      </c>
      <c r="I13" s="4" t="e">
        <f>#REF!</f>
        <v>#REF!</v>
      </c>
      <c r="J13" s="4">
        <f t="shared" si="28"/>
        <v>0</v>
      </c>
      <c r="O13">
        <v>0</v>
      </c>
      <c r="P13">
        <f t="shared" si="29"/>
        <v>0</v>
      </c>
      <c r="Q13">
        <v>275</v>
      </c>
      <c r="R13" s="2">
        <v>3640000</v>
      </c>
      <c r="S13" s="8"/>
      <c r="T13" s="8"/>
    </row>
    <row r="14" spans="1:20" x14ac:dyDescent="0.25">
      <c r="A14" s="4">
        <f t="shared" si="21"/>
        <v>0</v>
      </c>
      <c r="B14" s="4">
        <f t="shared" si="22"/>
        <v>225</v>
      </c>
      <c r="C14" s="4">
        <f t="shared" si="30"/>
        <v>270</v>
      </c>
      <c r="D14" s="4">
        <f t="shared" si="23"/>
        <v>324</v>
      </c>
      <c r="E14" s="5">
        <f t="shared" si="24"/>
        <v>3800000</v>
      </c>
      <c r="F14" s="42">
        <f t="shared" si="25"/>
        <v>16889</v>
      </c>
      <c r="G14" s="42">
        <f t="shared" si="26"/>
        <v>14074</v>
      </c>
      <c r="H14" s="10">
        <f t="shared" si="27"/>
        <v>11728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v>225</v>
      </c>
      <c r="R14" s="2">
        <v>3800000</v>
      </c>
      <c r="S14" s="8"/>
      <c r="T14" s="8"/>
    </row>
    <row r="15" spans="1:20" x14ac:dyDescent="0.25">
      <c r="A15" s="4">
        <f t="shared" si="21"/>
        <v>0</v>
      </c>
      <c r="B15" s="4">
        <f t="shared" si="22"/>
        <v>225</v>
      </c>
      <c r="C15" s="4">
        <f t="shared" si="30"/>
        <v>270</v>
      </c>
      <c r="D15" s="4">
        <f t="shared" si="23"/>
        <v>324</v>
      </c>
      <c r="E15" s="5">
        <f t="shared" si="24"/>
        <v>3500000</v>
      </c>
      <c r="F15" s="10">
        <f t="shared" si="25"/>
        <v>15556</v>
      </c>
      <c r="G15" s="10">
        <f t="shared" si="26"/>
        <v>12963</v>
      </c>
      <c r="H15" s="10">
        <f t="shared" si="27"/>
        <v>10802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v>225</v>
      </c>
      <c r="R15" s="2">
        <v>3500000</v>
      </c>
      <c r="S15" s="8"/>
      <c r="T15" s="8"/>
    </row>
    <row r="16" spans="1:20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42" t="e">
        <f t="shared" si="25"/>
        <v>#DIV/0!</v>
      </c>
      <c r="G16" s="42" t="e">
        <f t="shared" si="26"/>
        <v>#DIV/0!</v>
      </c>
      <c r="H16" s="10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  <c r="S16" s="8"/>
      <c r="T16" s="8"/>
    </row>
    <row r="17" spans="1:24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4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4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42" t="e">
        <f t="shared" si="25"/>
        <v>#DIV/0!</v>
      </c>
      <c r="G19" s="42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4" ht="15.75" x14ac:dyDescent="0.25">
      <c r="U20" s="18" t="s">
        <v>13</v>
      </c>
      <c r="V20" s="19"/>
      <c r="W20" s="20">
        <v>16000</v>
      </c>
      <c r="X20" s="21" t="s">
        <v>38</v>
      </c>
    </row>
    <row r="21" spans="1:24" ht="38.25" customHeight="1" x14ac:dyDescent="0.25">
      <c r="S21" s="11"/>
      <c r="T21" s="11"/>
      <c r="U21" s="22" t="s">
        <v>14</v>
      </c>
      <c r="V21" s="19"/>
      <c r="W21" s="20">
        <v>3000</v>
      </c>
      <c r="X21" s="23"/>
    </row>
    <row r="22" spans="1:24" ht="15.75" x14ac:dyDescent="0.25">
      <c r="S22" s="11"/>
      <c r="T22" s="11"/>
      <c r="U22" s="18" t="s">
        <v>15</v>
      </c>
      <c r="V22" s="19"/>
      <c r="W22" s="20">
        <f>W20-W21</f>
        <v>13000</v>
      </c>
      <c r="X22" s="23"/>
    </row>
    <row r="23" spans="1:24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3000</v>
      </c>
      <c r="X23" s="23"/>
    </row>
    <row r="24" spans="1:24" ht="15.75" x14ac:dyDescent="0.25">
      <c r="S24" s="11"/>
      <c r="T24" s="11"/>
      <c r="U24" s="18" t="s">
        <v>17</v>
      </c>
      <c r="V24" s="24"/>
      <c r="W24" s="25">
        <f>X24-X25</f>
        <v>0</v>
      </c>
      <c r="X24" s="26">
        <v>2023</v>
      </c>
    </row>
    <row r="25" spans="1:24" ht="15.75" x14ac:dyDescent="0.25">
      <c r="S25" s="11"/>
      <c r="T25" s="11"/>
      <c r="U25" s="18" t="s">
        <v>18</v>
      </c>
      <c r="V25" s="24"/>
      <c r="W25" s="25">
        <f>W26-W24</f>
        <v>60</v>
      </c>
      <c r="X25" s="25">
        <v>2023</v>
      </c>
    </row>
    <row r="26" spans="1:24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4" ht="39" customHeight="1" x14ac:dyDescent="0.25">
      <c r="P27" s="44" t="s">
        <v>40</v>
      </c>
      <c r="Q27" s="44"/>
      <c r="R27" s="44"/>
      <c r="S27" s="44"/>
      <c r="T27" s="45"/>
      <c r="U27" s="22" t="s">
        <v>20</v>
      </c>
      <c r="V27" s="24"/>
      <c r="W27" s="25">
        <f>90*W24/W26</f>
        <v>0</v>
      </c>
      <c r="X27" s="25"/>
    </row>
    <row r="28" spans="1:24" ht="15.75" x14ac:dyDescent="0.25">
      <c r="U28" s="18"/>
      <c r="V28" s="27"/>
      <c r="W28" s="28">
        <f>W27%</f>
        <v>0</v>
      </c>
      <c r="X28" s="28"/>
    </row>
    <row r="29" spans="1:24" ht="15.75" x14ac:dyDescent="0.25">
      <c r="P29" s="15" t="s">
        <v>30</v>
      </c>
      <c r="Q29" s="15" t="s">
        <v>31</v>
      </c>
      <c r="R29" s="15" t="s">
        <v>32</v>
      </c>
      <c r="S29" s="15" t="s">
        <v>33</v>
      </c>
      <c r="T29" s="13"/>
      <c r="U29" s="18" t="s">
        <v>21</v>
      </c>
      <c r="V29" s="19"/>
      <c r="W29" s="20">
        <f>W23*W28</f>
        <v>0</v>
      </c>
      <c r="X29" s="23"/>
    </row>
    <row r="30" spans="1:24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3000</v>
      </c>
      <c r="X30" s="23"/>
    </row>
    <row r="31" spans="1:24" ht="15.75" x14ac:dyDescent="0.25">
      <c r="R31" s="6" t="s">
        <v>33</v>
      </c>
      <c r="S31" s="17">
        <f>SUM(S30:S30)</f>
        <v>0</v>
      </c>
      <c r="U31" s="18" t="s">
        <v>15</v>
      </c>
      <c r="V31" s="19"/>
      <c r="W31" s="20">
        <f>W22</f>
        <v>13000</v>
      </c>
      <c r="X31" s="23"/>
    </row>
    <row r="32" spans="1:24" ht="15.75" x14ac:dyDescent="0.25">
      <c r="R32" s="6" t="s">
        <v>24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34</v>
      </c>
      <c r="S33" s="17">
        <f>S31*80%</f>
        <v>0</v>
      </c>
      <c r="U33" s="29" t="s">
        <v>23</v>
      </c>
      <c r="V33" s="30"/>
      <c r="W33" s="21">
        <f>W31+W30</f>
        <v>16000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37</v>
      </c>
      <c r="V35" s="31"/>
      <c r="W35" s="26">
        <v>323</v>
      </c>
      <c r="X35" s="25"/>
    </row>
    <row r="36" spans="15:24" ht="15.75" x14ac:dyDescent="0.25">
      <c r="P36" s="14" t="s">
        <v>29</v>
      </c>
      <c r="S36" s="11"/>
      <c r="T36" s="12"/>
      <c r="U36" s="18" t="s">
        <v>39</v>
      </c>
      <c r="V36" s="32"/>
      <c r="W36" s="33">
        <f>W33*W35+X37</f>
        <v>5168000</v>
      </c>
      <c r="X36" s="34"/>
    </row>
    <row r="37" spans="15:24" ht="15.75" x14ac:dyDescent="0.25">
      <c r="S37" s="12"/>
      <c r="T37" s="11"/>
      <c r="U37" s="18" t="s">
        <v>24</v>
      </c>
      <c r="V37" s="24"/>
      <c r="W37" s="35">
        <f>W36*0.9</f>
        <v>4651200</v>
      </c>
      <c r="X37" s="36"/>
    </row>
    <row r="38" spans="15:24" ht="15.75" x14ac:dyDescent="0.25">
      <c r="S38" s="11"/>
      <c r="T38" s="11"/>
      <c r="U38" s="18" t="s">
        <v>25</v>
      </c>
      <c r="V38" s="24"/>
      <c r="W38" s="35">
        <f>W36*0.8</f>
        <v>4134400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15:24" ht="15.75" x14ac:dyDescent="0.25">
      <c r="U40" s="38" t="s">
        <v>26</v>
      </c>
      <c r="V40" s="39"/>
      <c r="W40" s="40">
        <f>W21*W35</f>
        <v>969000</v>
      </c>
      <c r="X40" s="40"/>
    </row>
    <row r="41" spans="15:24" ht="15.75" x14ac:dyDescent="0.25">
      <c r="U41" s="18" t="s">
        <v>27</v>
      </c>
      <c r="V41" s="24"/>
      <c r="W41" s="37"/>
      <c r="X41" s="37"/>
    </row>
    <row r="42" spans="15:24" ht="15.75" x14ac:dyDescent="0.25">
      <c r="U42" s="41" t="s">
        <v>28</v>
      </c>
      <c r="V42" s="37"/>
      <c r="W42" s="35">
        <f>W36*0.025/12</f>
        <v>10766.666666666666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W19" sqref="W19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21" sqref="T2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2023-11-25T05:35:55Z</dcterms:modified>
</cp:coreProperties>
</file>