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Kailash Dagha\"/>
    </mc:Choice>
  </mc:AlternateContent>
  <xr:revisionPtr revIDLastSave="0" documentId="13_ncr:1_{F500F014-BD47-4FC9-BDE0-F5B23D2A059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8" i="4" l="1"/>
  <c r="F23" i="4" l="1"/>
  <c r="W9" i="4"/>
  <c r="V9" i="4"/>
  <c r="H24" i="4"/>
  <c r="I24" i="4" s="1"/>
  <c r="I23" i="4"/>
  <c r="Q20" i="4"/>
  <c r="P9" i="4"/>
  <c r="P8" i="4"/>
  <c r="P7" i="4"/>
  <c r="P6" i="4"/>
  <c r="P5" i="4"/>
  <c r="P4" i="4"/>
  <c r="P3" i="4"/>
  <c r="P2" i="4"/>
  <c r="I25" i="4" l="1"/>
  <c r="Q13" i="4"/>
  <c r="P13" i="4"/>
  <c r="P12" i="4"/>
  <c r="Q12" i="4" s="1"/>
  <c r="Q11" i="4"/>
  <c r="P11" i="4"/>
  <c r="P10" i="4"/>
  <c r="Q10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<sst xmlns="http://schemas.openxmlformats.org/spreadsheetml/2006/main" count="30" uniqueCount="25">
  <si>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</si>
  <si>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</si>
  <si>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</si>
  <si>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</si>
  <si>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</si>
  <si>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</si>
  <si>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</si>
  <si>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</si>
  <si>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</si>
  <si>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</si>
  <si>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</si>
  <si>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</si>
  <si>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</si>
  <si>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mca</t>
  </si>
  <si>
    <t>Unit No.</t>
  </si>
  <si>
    <t>CA</t>
  </si>
  <si>
    <t>220 &amp; 221</t>
  </si>
  <si>
    <t>ls - 1.05 to 1.10 cr</t>
  </si>
  <si>
    <t>sector 30A</t>
  </si>
  <si>
    <t>vishwaroop IT park</t>
  </si>
  <si>
    <t>vashi</t>
  </si>
  <si>
    <t>24.02.23</t>
  </si>
  <si>
    <t>13.07.22</t>
  </si>
  <si>
    <t>oc -2008</t>
  </si>
  <si>
    <t>U. no. 220 &amp; 221, Ground floor, Raghuleela Arcade, vishwaroop it park, sector 30A, Vashi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</si>
</sst>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2" borderId="0" xfId="0" applyFont="1" applyFill="1"/>
    <xf numFmtId="0" fontId="1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27</xdr:col>
      <xdr:colOff>335378</xdr:colOff>
      <xdr:row>44</xdr:row>
      <xdr:rowOff>105869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E1B7A7-C0A1-4131-884E-7941485AF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381000"/>
          <a:ext cx="14356178" cy="78401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29</xdr:col>
      <xdr:colOff>607314</xdr:colOff>
      <xdr:row>59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1374B9-74BE-4F64-937B-7594C89FD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30</xdr:col>
      <xdr:colOff>132185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C10911-50AD-426B-B6F4-4A6E14242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29</xdr:col>
      <xdr:colOff>607314</xdr:colOff>
      <xdr:row>57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684D4CF-0BD9-4139-9E2C-EED9D9D99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29</xdr:col>
      <xdr:colOff>607314</xdr:colOff>
      <xdr:row>55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30AC03-2C3F-4CB6-9324-7A5EF24BE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7D91A1-BAB7-4BC2-B6CD-C1662A93C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29</xdr:col>
      <xdr:colOff>607314</xdr:colOff>
      <xdr:row>57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3C3DAF-3681-47B9-915F-B6002768C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620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F95830-EBD4-4637-8A5E-C77101CF1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30"/>
  <sheetViews>
    <sheetView tabSelected="1" zoomScaleNormal="100" workbookViewId="0">
      <selection activeCell="R9" sqref="R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203</v>
      </c>
      <c r="C2" s="4">
        <f>B2*1.1</f>
        <v>223.3</v>
      </c>
      <c r="D2" s="4">
        <f t="shared" ref="D2:D13" si="2">C2*1.2</f>
        <v>267.95999999999998</v>
      </c>
      <c r="E2" s="5">
        <f t="shared" ref="E2:E13" si="3">R2</f>
        <v>7200000</v>
      </c>
      <c r="F2" s="11">
        <f t="shared" ref="F2:F13" si="4">ROUND((E2/B2),0)</f>
        <v>35468</v>
      </c>
      <c r="G2" s="11">
        <f t="shared" ref="G2:G13" si="5">ROUND((E2/C2),0)</f>
        <v>32244</v>
      </c>
      <c r="H2" s="11">
        <f t="shared" ref="H2:H13" si="6">ROUND((E2/D2),0)</f>
        <v>26870</v>
      </c>
      <c r="I2" s="4" t="e">
        <f>#REF!</f>
        <v>#REF!</v>
      </c>
      <c r="J2" s="4" t="str">
        <f t="shared" ref="J2:J13" si="7">S2</f>
        <v>sector 30A</v>
      </c>
      <c r="O2">
        <v>0</v>
      </c>
      <c r="P2">
        <f t="shared" ref="P2:P9" si="8">O2/1.2</f>
        <v>0</v>
      </c>
      <c r="Q2">
        <v>203</v>
      </c>
      <c r="R2" s="2">
        <v>7200000</v>
      </c>
      <c r="S2" s="8" t="s">
        <v>18</v>
      </c>
      <c r="T2" s="8"/>
    </row>
    <row r="3" spans="1:23" x14ac:dyDescent="0.25">
      <c r="A3" s="4">
        <f t="shared" si="0"/>
        <v>0</v>
      </c>
      <c r="B3" s="4">
        <f t="shared" si="1"/>
        <v>350</v>
      </c>
      <c r="C3" s="4">
        <f t="shared" ref="C3:C15" si="9">B3*1.1</f>
        <v>385.00000000000006</v>
      </c>
      <c r="D3" s="4">
        <f t="shared" si="2"/>
        <v>462.00000000000006</v>
      </c>
      <c r="E3" s="5">
        <f t="shared" si="3"/>
        <v>11500000</v>
      </c>
      <c r="F3" s="10">
        <f t="shared" si="4"/>
        <v>32857</v>
      </c>
      <c r="G3" s="11">
        <f t="shared" si="5"/>
        <v>29870</v>
      </c>
      <c r="H3" s="11">
        <f t="shared" si="6"/>
        <v>24892</v>
      </c>
      <c r="I3" s="4" t="e">
        <f>#REF!</f>
        <v>#REF!</v>
      </c>
      <c r="J3" s="4" t="str">
        <f t="shared" si="7"/>
        <v>sector 30A</v>
      </c>
      <c r="O3">
        <v>0</v>
      </c>
      <c r="P3">
        <f t="shared" si="8"/>
        <v>0</v>
      </c>
      <c r="Q3">
        <v>350</v>
      </c>
      <c r="R3" s="2">
        <v>11500000</v>
      </c>
      <c r="S3" s="8" t="s">
        <v>18</v>
      </c>
      <c r="T3" s="8"/>
    </row>
    <row r="4" spans="1:23" x14ac:dyDescent="0.25">
      <c r="A4" s="4">
        <f t="shared" si="0"/>
        <v>0</v>
      </c>
      <c r="B4" s="4">
        <f t="shared" si="1"/>
        <v>500</v>
      </c>
      <c r="C4" s="4">
        <f t="shared" si="9"/>
        <v>550</v>
      </c>
      <c r="D4" s="4">
        <f t="shared" si="2"/>
        <v>660</v>
      </c>
      <c r="E4" s="5">
        <f t="shared" si="3"/>
        <v>8200000</v>
      </c>
      <c r="F4" s="11">
        <f t="shared" si="4"/>
        <v>16400</v>
      </c>
      <c r="G4" s="11">
        <f t="shared" si="5"/>
        <v>14909</v>
      </c>
      <c r="H4" s="11">
        <f t="shared" si="6"/>
        <v>12424</v>
      </c>
      <c r="I4" s="4" t="e">
        <f>#REF!</f>
        <v>#REF!</v>
      </c>
      <c r="J4" s="4" t="str">
        <f t="shared" si="7"/>
        <v>vishwaroop IT park</v>
      </c>
      <c r="O4">
        <v>0</v>
      </c>
      <c r="P4">
        <f t="shared" si="8"/>
        <v>0</v>
      </c>
      <c r="Q4">
        <v>500</v>
      </c>
      <c r="R4" s="2">
        <v>8200000</v>
      </c>
      <c r="S4" s="8" t="s">
        <v>19</v>
      </c>
      <c r="T4" s="8"/>
    </row>
    <row r="5" spans="1:23" x14ac:dyDescent="0.25">
      <c r="A5" s="4">
        <f t="shared" si="0"/>
        <v>0</v>
      </c>
      <c r="B5" s="4">
        <f t="shared" si="1"/>
        <v>300</v>
      </c>
      <c r="C5" s="4">
        <f t="shared" si="9"/>
        <v>330</v>
      </c>
      <c r="D5" s="4">
        <f t="shared" si="2"/>
        <v>396</v>
      </c>
      <c r="E5" s="5">
        <f t="shared" si="3"/>
        <v>11000000</v>
      </c>
      <c r="F5" s="11">
        <f t="shared" si="4"/>
        <v>36667</v>
      </c>
      <c r="G5" s="11">
        <f t="shared" si="5"/>
        <v>33333</v>
      </c>
      <c r="H5" s="11">
        <f t="shared" si="6"/>
        <v>27778</v>
      </c>
      <c r="I5" s="4" t="e">
        <f>#REF!</f>
        <v>#REF!</v>
      </c>
      <c r="J5" s="4" t="str">
        <f t="shared" si="7"/>
        <v>vashi</v>
      </c>
      <c r="O5">
        <v>0</v>
      </c>
      <c r="P5">
        <f t="shared" si="8"/>
        <v>0</v>
      </c>
      <c r="Q5">
        <v>300</v>
      </c>
      <c r="R5" s="2">
        <v>11000000</v>
      </c>
      <c r="S5" s="8" t="s">
        <v>20</v>
      </c>
      <c r="T5" s="8"/>
    </row>
    <row r="6" spans="1:23" x14ac:dyDescent="0.25">
      <c r="A6" s="4">
        <f t="shared" si="0"/>
        <v>0</v>
      </c>
      <c r="B6" s="4">
        <f t="shared" si="1"/>
        <v>300</v>
      </c>
      <c r="C6" s="4">
        <f t="shared" si="9"/>
        <v>330</v>
      </c>
      <c r="D6" s="4">
        <f t="shared" si="2"/>
        <v>396</v>
      </c>
      <c r="E6" s="5">
        <f t="shared" si="3"/>
        <v>9500000</v>
      </c>
      <c r="F6" s="10">
        <f t="shared" si="4"/>
        <v>31667</v>
      </c>
      <c r="G6" s="11">
        <f t="shared" si="5"/>
        <v>28788</v>
      </c>
      <c r="H6" s="11">
        <f t="shared" si="6"/>
        <v>23990</v>
      </c>
      <c r="I6" s="4" t="e">
        <f>#REF!</f>
        <v>#REF!</v>
      </c>
      <c r="J6" s="4" t="str">
        <f t="shared" si="7"/>
        <v>vashi</v>
      </c>
      <c r="O6">
        <v>0</v>
      </c>
      <c r="P6">
        <f t="shared" si="8"/>
        <v>0</v>
      </c>
      <c r="Q6">
        <v>300</v>
      </c>
      <c r="R6" s="2">
        <v>9500000</v>
      </c>
      <c r="S6" s="8" t="s">
        <v>20</v>
      </c>
      <c r="T6" s="8"/>
    </row>
    <row r="7" spans="1:23" x14ac:dyDescent="0.25">
      <c r="A7" s="4">
        <f t="shared" si="0"/>
        <v>0</v>
      </c>
      <c r="B7" s="4">
        <f t="shared" si="1"/>
        <v>200</v>
      </c>
      <c r="C7" s="4">
        <f t="shared" si="9"/>
        <v>220.00000000000003</v>
      </c>
      <c r="D7" s="4">
        <f t="shared" si="2"/>
        <v>264</v>
      </c>
      <c r="E7" s="5">
        <f t="shared" si="3"/>
        <v>3500000</v>
      </c>
      <c r="F7" s="10">
        <f t="shared" si="4"/>
        <v>17500</v>
      </c>
      <c r="G7" s="11">
        <f t="shared" si="5"/>
        <v>15909</v>
      </c>
      <c r="H7" s="11">
        <f t="shared" si="6"/>
        <v>13258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200</v>
      </c>
      <c r="R7" s="2">
        <v>3500000</v>
      </c>
      <c r="S7" s="8"/>
      <c r="T7" s="8"/>
    </row>
    <row r="8" spans="1:23" x14ac:dyDescent="0.25">
      <c r="A8" s="4">
        <f t="shared" si="0"/>
        <v>0</v>
      </c>
      <c r="B8" s="4">
        <f t="shared" si="1"/>
        <v>95</v>
      </c>
      <c r="C8" s="4">
        <f t="shared" si="9"/>
        <v>104.50000000000001</v>
      </c>
      <c r="D8" s="4">
        <f t="shared" si="2"/>
        <v>125.4</v>
      </c>
      <c r="E8" s="5">
        <f t="shared" si="3"/>
        <v>2140000</v>
      </c>
      <c r="F8" s="10">
        <f t="shared" si="4"/>
        <v>22526</v>
      </c>
      <c r="G8" s="11">
        <f t="shared" si="5"/>
        <v>20478</v>
      </c>
      <c r="H8" s="11">
        <f t="shared" si="6"/>
        <v>17065</v>
      </c>
      <c r="I8" s="4" t="e">
        <f>#REF!</f>
        <v>#REF!</v>
      </c>
      <c r="J8" s="4" t="str">
        <f t="shared" si="7"/>
        <v>24.02.23</v>
      </c>
      <c r="O8">
        <v>0</v>
      </c>
      <c r="P8">
        <f t="shared" si="8"/>
        <v>0</v>
      </c>
      <c r="Q8">
        <v>95</v>
      </c>
      <c r="R8" s="2">
        <f>2000000+120000+20000</f>
        <v>2140000</v>
      </c>
      <c r="S8" s="8" t="s">
        <v>21</v>
      </c>
      <c r="T8" s="8"/>
    </row>
    <row r="9" spans="1:23" x14ac:dyDescent="0.25">
      <c r="A9" s="4">
        <f t="shared" si="0"/>
        <v>0</v>
      </c>
      <c r="B9" s="4">
        <f t="shared" si="1"/>
        <v>88</v>
      </c>
      <c r="C9" s="4">
        <f t="shared" si="9"/>
        <v>96.800000000000011</v>
      </c>
      <c r="D9" s="4">
        <f t="shared" si="2"/>
        <v>116.16000000000001</v>
      </c>
      <c r="E9" s="5">
        <f t="shared" si="3"/>
        <v>1150000</v>
      </c>
      <c r="F9" s="11">
        <f t="shared" si="4"/>
        <v>13068</v>
      </c>
      <c r="G9" s="11">
        <f t="shared" si="5"/>
        <v>11880</v>
      </c>
      <c r="H9" s="11">
        <f t="shared" si="6"/>
        <v>9900</v>
      </c>
      <c r="I9" s="4" t="e">
        <f>#REF!</f>
        <v>#REF!</v>
      </c>
      <c r="J9" s="4" t="str">
        <f t="shared" si="7"/>
        <v>13.07.22</v>
      </c>
      <c r="O9">
        <v>0</v>
      </c>
      <c r="P9">
        <f t="shared" si="8"/>
        <v>0</v>
      </c>
      <c r="Q9">
        <v>88</v>
      </c>
      <c r="R9" s="2">
        <v>1150000</v>
      </c>
      <c r="S9" s="8" t="s">
        <v>22</v>
      </c>
      <c r="T9" s="8"/>
      <c r="U9">
        <v>2248314</v>
      </c>
      <c r="V9">
        <f>U9/88</f>
        <v>25549.022727272728</v>
      </c>
      <c r="W9">
        <f>V9*1</f>
        <v>25549.022727272728</v>
      </c>
    </row>
    <row r="10" spans="1:23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1" t="e">
        <f t="shared" si="4"/>
        <v>#DIV/0!</v>
      </c>
      <c r="G10" s="11" t="e">
        <f t="shared" si="5"/>
        <v>#DIV/0!</v>
      </c>
      <c r="H10" s="4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ref="P10:P13" si="10">O10/1.2</f>
        <v>0</v>
      </c>
      <c r="Q10">
        <f t="shared" ref="Q10:Q13" si="11">P10/1.2</f>
        <v>0</v>
      </c>
      <c r="R10" s="2">
        <v>0</v>
      </c>
      <c r="S10" s="8"/>
      <c r="T10" s="8"/>
    </row>
    <row r="11" spans="1:23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1" t="e">
        <f t="shared" si="4"/>
        <v>#DIV/0!</v>
      </c>
      <c r="G11" s="11" t="e">
        <f t="shared" si="5"/>
        <v>#DIV/0!</v>
      </c>
      <c r="H11" s="4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11"/>
        <v>0</v>
      </c>
      <c r="R11" s="2">
        <v>0</v>
      </c>
      <c r="S11" s="8"/>
      <c r="T11" s="8"/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1" t="e">
        <f t="shared" si="4"/>
        <v>#DIV/0!</v>
      </c>
      <c r="G12" s="11" t="e">
        <f t="shared" si="5"/>
        <v>#DIV/0!</v>
      </c>
      <c r="H12" s="4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11"/>
        <v>0</v>
      </c>
      <c r="R12" s="2">
        <v>0</v>
      </c>
      <c r="S12" s="8"/>
      <c r="T12" s="8"/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1" t="e">
        <f t="shared" si="4"/>
        <v>#DIV/0!</v>
      </c>
      <c r="G13" s="11" t="e">
        <f t="shared" si="5"/>
        <v>#DIV/0!</v>
      </c>
      <c r="H13" s="4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10"/>
        <v>0</v>
      </c>
      <c r="Q13">
        <f t="shared" si="11"/>
        <v>0</v>
      </c>
      <c r="R13" s="2">
        <v>0</v>
      </c>
      <c r="S13" s="8"/>
      <c r="T13" s="8"/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5">
        <f t="shared" ref="E14:E15" si="13">R14</f>
        <v>0</v>
      </c>
      <c r="F14" s="11" t="e">
        <f t="shared" ref="F14:F15" si="14">ROUND((E14/B14),0)</f>
        <v>#DIV/0!</v>
      </c>
      <c r="G14" s="11" t="e">
        <f t="shared" ref="G14:G15" si="15">ROUND((E14/C14),0)</f>
        <v>#DIV/0!</v>
      </c>
      <c r="H14" s="4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8"/>
      <c r="T14" s="8"/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1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8"/>
      <c r="T15" s="8"/>
    </row>
    <row r="18" spans="6:18" x14ac:dyDescent="0.25">
      <c r="I18" t="s">
        <v>24</v>
      </c>
    </row>
    <row r="19" spans="6:18" x14ac:dyDescent="0.25">
      <c r="I19" t="s">
        <v>14</v>
      </c>
      <c r="J19" t="s">
        <v>15</v>
      </c>
    </row>
    <row r="20" spans="6:18" x14ac:dyDescent="0.25">
      <c r="I20">
        <v>220</v>
      </c>
      <c r="J20">
        <v>150</v>
      </c>
      <c r="P20" t="s">
        <v>13</v>
      </c>
      <c r="Q20">
        <f>270+18</f>
        <v>288</v>
      </c>
      <c r="R20" t="s">
        <v>16</v>
      </c>
    </row>
    <row r="21" spans="6:18" x14ac:dyDescent="0.25">
      <c r="I21">
        <v>221</v>
      </c>
      <c r="J21">
        <v>150</v>
      </c>
    </row>
    <row r="23" spans="6:18" x14ac:dyDescent="0.25">
      <c r="F23" s="7">
        <f>G23*1.2</f>
        <v>180</v>
      </c>
      <c r="G23">
        <v>150</v>
      </c>
      <c r="H23">
        <v>37000</v>
      </c>
      <c r="I23">
        <f>H23*G23</f>
        <v>5550000</v>
      </c>
    </row>
    <row r="24" spans="6:18" x14ac:dyDescent="0.25">
      <c r="G24">
        <v>150</v>
      </c>
      <c r="H24">
        <f>H23</f>
        <v>37000</v>
      </c>
      <c r="I24">
        <f>H24*G24</f>
        <v>5550000</v>
      </c>
    </row>
    <row r="25" spans="6:18" x14ac:dyDescent="0.25">
      <c r="I25">
        <f>I24+I23</f>
        <v>11100000</v>
      </c>
    </row>
    <row r="29" spans="6:18" x14ac:dyDescent="0.25">
      <c r="H29" t="s">
        <v>17</v>
      </c>
    </row>
    <row r="30" spans="6:18" x14ac:dyDescent="0.25">
      <c r="H30" t="s">
        <v>23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L35" sqref="L35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T17" sqref="T17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E1" workbookViewId="0">
      <selection activeCell="E3" sqref="E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A7" sqref="A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7" zoomScale="85" zoomScaleNormal="85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3" sqref="A3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A3" sqref="A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A5" sqref="A5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2023-12-06T10:42:02Z</dcterms:modified>
</cp:coreProperties>
</file>