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SK-118\Desktop\Vaishali\Kailash Dagha\"/>
    </mc:Choice>
  </mc:AlternateContent>
  <xr:revisionPtr revIDLastSave="0" documentId="13_ncr:1_{3970B64A-2E2B-4B53-BC88-3BDE3CE65989}" xr6:coauthVersionLast="36" xr6:coauthVersionMax="47" xr10:uidLastSave="{00000000-0000-0000-0000-000000000000}"/>
  <bookViews>
    <workbookView xWindow="0" yWindow="0" windowWidth="28800" windowHeight="12105" xr2:uid="{663DCB04-2EB4-4B07-BE51-5D53D143B92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F10" i="1"/>
  <c r="F5" i="1"/>
  <c r="F6" i="1" s="1"/>
  <c r="E17" i="1"/>
  <c r="E10" i="1"/>
  <c r="E5" i="1"/>
  <c r="E6" i="1" s="1"/>
  <c r="E11" i="1" l="1"/>
  <c r="E12" i="1" s="1"/>
  <c r="E13" i="1" s="1"/>
  <c r="E18" i="1" s="1"/>
  <c r="F11" i="1"/>
  <c r="F12" i="1" s="1"/>
  <c r="F13" i="1" s="1"/>
  <c r="F18" i="1" s="1"/>
  <c r="F21" i="1" s="1"/>
  <c r="D17" i="1"/>
  <c r="C17" i="1"/>
  <c r="B17" i="1"/>
  <c r="D10" i="1"/>
  <c r="C10" i="1"/>
  <c r="B10" i="1"/>
  <c r="D7" i="1"/>
  <c r="C7" i="1"/>
  <c r="B7" i="1"/>
  <c r="D5" i="1"/>
  <c r="D6" i="1" s="1"/>
  <c r="C5" i="1"/>
  <c r="C6" i="1" s="1"/>
  <c r="B5" i="1"/>
  <c r="B11" i="1" s="1"/>
  <c r="B12" i="1" s="1"/>
  <c r="B13" i="1" s="1"/>
  <c r="B6" i="1" l="1"/>
  <c r="C11" i="1"/>
  <c r="C12" i="1" s="1"/>
  <c r="C13" i="1" s="1"/>
  <c r="C18" i="1" s="1"/>
  <c r="G18" i="1" s="1"/>
  <c r="D11" i="1"/>
  <c r="D12" i="1" s="1"/>
  <c r="D13" i="1" s="1"/>
  <c r="D18" i="1" s="1"/>
  <c r="D20" i="1" s="1"/>
  <c r="E21" i="1"/>
  <c r="F20" i="1"/>
  <c r="F19" i="1"/>
  <c r="E19" i="1"/>
  <c r="E20" i="1"/>
  <c r="B18" i="1"/>
  <c r="D21" i="1" l="1"/>
  <c r="D19" i="1"/>
  <c r="C20" i="1"/>
  <c r="C19" i="1"/>
  <c r="C21" i="1"/>
  <c r="B21" i="1"/>
  <c r="B20" i="1"/>
  <c r="G20" i="1" s="1"/>
  <c r="B19" i="1"/>
  <c r="G19" i="1" l="1"/>
</calcChain>
</file>

<file path=xl/sharedStrings.xml><?xml version="1.0" encoding="utf-8"?>
<sst xmlns="http://schemas.openxmlformats.org/spreadsheetml/2006/main" count="26" uniqueCount="23">
  <si>
    <t>This report was done</t>
  </si>
  <si>
    <t>Flat No. 703, Runwal Garden, Dombivli</t>
  </si>
  <si>
    <t>Flat No. 2706, Madison 2, Thane West</t>
  </si>
  <si>
    <t>Current Year</t>
  </si>
  <si>
    <t>Year of Construction</t>
  </si>
  <si>
    <t>Age of Building</t>
  </si>
  <si>
    <t>Cost of Construction</t>
  </si>
  <si>
    <t>(BU*Construction Rate)</t>
  </si>
  <si>
    <t>Depreciation</t>
  </si>
  <si>
    <t xml:space="preserve">{(100-10) x18}/60 </t>
  </si>
  <si>
    <t>Amount of Depreciation</t>
  </si>
  <si>
    <t>Carpet Area</t>
  </si>
  <si>
    <t>Built up area</t>
  </si>
  <si>
    <t>Area</t>
  </si>
  <si>
    <t>Rate</t>
  </si>
  <si>
    <t>Value of the property</t>
  </si>
  <si>
    <t>Depreciated Fair Market Value</t>
  </si>
  <si>
    <t>Realisable</t>
  </si>
  <si>
    <t xml:space="preserve">Distress </t>
  </si>
  <si>
    <t>Rental</t>
  </si>
  <si>
    <t>Flat No. C/44, Maruti Apartment, Mulund West</t>
  </si>
  <si>
    <t>U. no. 220, Ground Floor, Raguleela Arcade, Sector 30, Vashi</t>
  </si>
  <si>
    <t>U. no. 221, Ground Floor, Raguleela Arcade, Sector 30, Vashi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</si>
</sst>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Arial Narrow"/>
      <family val="2"/>
    </font>
    <font>
      <b/>
      <sz val="12"/>
      <color theme="1"/>
      <name val="Arial Narrow"/>
      <family val="2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1" xfId="0" applyFont="1" applyBorder="1"/>
    <xf numFmtId="0" fontId="3" fillId="2" borderId="1" xfId="0" applyFont="1" applyFill="1" applyBorder="1"/>
    <xf numFmtId="0" fontId="3" fillId="3" borderId="1" xfId="0" applyFont="1" applyFill="1" applyBorder="1" applyAlignment="1">
      <alignment horizontal="left"/>
    </xf>
    <xf numFmtId="0" fontId="2" fillId="0" borderId="1" xfId="0" applyFont="1" applyBorder="1" applyAlignment="1">
      <alignment horizontal="right"/>
    </xf>
    <xf numFmtId="43" fontId="2" fillId="0" borderId="1" xfId="0" applyNumberFormat="1" applyFont="1" applyBorder="1" applyAlignment="1">
      <alignment horizontal="right"/>
    </xf>
    <xf numFmtId="10" fontId="2" fillId="0" borderId="1" xfId="0" applyNumberFormat="1" applyFont="1" applyBorder="1" applyAlignment="1">
      <alignment horizontal="right"/>
    </xf>
    <xf numFmtId="43" fontId="3" fillId="3" borderId="1" xfId="0" applyNumberFormat="1" applyFont="1" applyFill="1" applyBorder="1" applyAlignment="1">
      <alignment horizontal="right"/>
    </xf>
    <xf numFmtId="43" fontId="3" fillId="2" borderId="1" xfId="0" applyNumberFormat="1" applyFont="1" applyFill="1" applyBorder="1" applyAlignment="1">
      <alignment horizontal="right"/>
    </xf>
    <xf numFmtId="0" fontId="1" fillId="2" borderId="1" xfId="0" applyFont="1" applyFill="1" applyBorder="1"/>
    <xf numFmtId="0" fontId="1" fillId="2" borderId="1" xfId="0" applyFont="1" applyFill="1" applyBorder="1" applyAlignment="1">
      <alignment wrapText="1"/>
    </xf>
    <xf numFmtId="0" fontId="3" fillId="2" borderId="1" xfId="0" applyFont="1" applyFill="1" applyBorder="1" applyAlignment="1">
      <alignment wrapText="1"/>
    </xf>
    <xf numFmtId="43" fontId="0" fillId="0" borderId="0" xfId="0" applyNumberFormat="1"/>
    <xf numFmtId="0" fontId="4" fillId="0" borderId="0" xfId="0" applyFont="1"/>
    <xf numFmtId="43" fontId="4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AE0438-41B0-4440-83EB-C66AF104D083}">
  <dimension ref="A1:H22"/>
  <sheetViews>
    <sheetView tabSelected="1" zoomScale="130" zoomScaleNormal="130" workbookViewId="0">
      <selection activeCell="J13" sqref="J13"/>
    </sheetView>
  </sheetViews>
  <sheetFormatPr defaultRowHeight="15" x14ac:dyDescent="0.25"/>
  <cols>
    <col min="1" max="1" width="28.42578125" bestFit="1" customWidth="1"/>
    <col min="2" max="2" width="17.85546875" customWidth="1"/>
    <col min="3" max="3" width="15.42578125" customWidth="1"/>
    <col min="4" max="4" width="16" customWidth="1"/>
    <col min="5" max="6" width="15.42578125" customWidth="1"/>
    <col min="7" max="8" width="14.28515625" bestFit="1" customWidth="1"/>
  </cols>
  <sheetData>
    <row r="1" spans="1:7" ht="30" x14ac:dyDescent="0.25">
      <c r="A1" s="9"/>
      <c r="B1" s="9"/>
      <c r="C1" s="9"/>
      <c r="D1" s="10" t="s">
        <v>0</v>
      </c>
      <c r="E1" s="9"/>
      <c r="F1" s="9"/>
    </row>
    <row r="2" spans="1:7" ht="78.75" x14ac:dyDescent="0.25">
      <c r="A2" s="2"/>
      <c r="B2" s="11" t="s">
        <v>1</v>
      </c>
      <c r="C2" s="11" t="s">
        <v>20</v>
      </c>
      <c r="D2" s="11" t="s">
        <v>2</v>
      </c>
      <c r="E2" s="11" t="s">
        <v>21</v>
      </c>
      <c r="F2" s="11" t="s">
        <v>22</v>
      </c>
      <c r="G2" s="13"/>
    </row>
    <row r="3" spans="1:7" ht="15.75" x14ac:dyDescent="0.25">
      <c r="A3" s="1" t="s">
        <v>3</v>
      </c>
      <c r="B3" s="4">
        <v>2023</v>
      </c>
      <c r="C3" s="4">
        <v>2023</v>
      </c>
      <c r="D3" s="4">
        <v>2023</v>
      </c>
      <c r="E3" s="4">
        <v>2023</v>
      </c>
      <c r="F3" s="4">
        <v>2023</v>
      </c>
      <c r="G3" s="13"/>
    </row>
    <row r="4" spans="1:7" ht="15.75" x14ac:dyDescent="0.25">
      <c r="A4" s="1" t="s">
        <v>4</v>
      </c>
      <c r="B4" s="4">
        <v>2023</v>
      </c>
      <c r="C4" s="4">
        <v>1996</v>
      </c>
      <c r="D4" s="4">
        <v>2023</v>
      </c>
      <c r="E4" s="4">
        <v>2008</v>
      </c>
      <c r="F4" s="4">
        <v>2008</v>
      </c>
      <c r="G4" s="13"/>
    </row>
    <row r="5" spans="1:7" ht="15.75" x14ac:dyDescent="0.25">
      <c r="A5" s="1" t="s">
        <v>5</v>
      </c>
      <c r="B5" s="4">
        <f>B3-B4</f>
        <v>0</v>
      </c>
      <c r="C5" s="4">
        <f>C3-C4</f>
        <v>27</v>
      </c>
      <c r="D5" s="4">
        <f>D3-D4</f>
        <v>0</v>
      </c>
      <c r="E5" s="4">
        <f>E3-E4</f>
        <v>15</v>
      </c>
      <c r="F5" s="4">
        <f>F3-F4</f>
        <v>15</v>
      </c>
      <c r="G5" s="13"/>
    </row>
    <row r="6" spans="1:7" ht="15.75" x14ac:dyDescent="0.25">
      <c r="A6" s="1"/>
      <c r="B6" s="4">
        <f>B5-60</f>
        <v>-60</v>
      </c>
      <c r="C6" s="4">
        <f>C5-60</f>
        <v>-33</v>
      </c>
      <c r="D6" s="4">
        <f>D5-60</f>
        <v>-60</v>
      </c>
      <c r="E6" s="4">
        <f>E5-60</f>
        <v>-45</v>
      </c>
      <c r="F6" s="4">
        <f>F5-60</f>
        <v>-45</v>
      </c>
      <c r="G6" s="13"/>
    </row>
    <row r="7" spans="1:7" ht="15.75" x14ac:dyDescent="0.25">
      <c r="A7" s="1" t="s">
        <v>6</v>
      </c>
      <c r="B7" s="5">
        <f>554*2800</f>
        <v>1551200</v>
      </c>
      <c r="C7" s="5">
        <f>360*2600</f>
        <v>936000</v>
      </c>
      <c r="D7" s="5">
        <f>652*2800</f>
        <v>1825600</v>
      </c>
      <c r="E7" s="5">
        <v>450000</v>
      </c>
      <c r="F7" s="5">
        <v>450000</v>
      </c>
      <c r="G7" s="13"/>
    </row>
    <row r="8" spans="1:7" ht="15.75" x14ac:dyDescent="0.25">
      <c r="A8" s="1" t="s">
        <v>7</v>
      </c>
      <c r="B8" s="4"/>
      <c r="C8" s="4"/>
      <c r="D8" s="4"/>
      <c r="E8" s="4"/>
      <c r="F8" s="4"/>
      <c r="G8" s="13"/>
    </row>
    <row r="9" spans="1:7" ht="15.75" x14ac:dyDescent="0.25">
      <c r="A9" s="1"/>
      <c r="B9" s="4"/>
      <c r="C9" s="4"/>
      <c r="D9" s="4"/>
      <c r="E9" s="4"/>
      <c r="F9" s="4"/>
      <c r="G9" s="13"/>
    </row>
    <row r="10" spans="1:7" ht="15.75" x14ac:dyDescent="0.25">
      <c r="A10" s="1" t="s">
        <v>8</v>
      </c>
      <c r="B10" s="4">
        <f>100-10</f>
        <v>90</v>
      </c>
      <c r="C10" s="4">
        <f>100-10</f>
        <v>90</v>
      </c>
      <c r="D10" s="4">
        <f t="shared" ref="D10" si="0">100-10</f>
        <v>90</v>
      </c>
      <c r="E10" s="4">
        <f>100-10</f>
        <v>90</v>
      </c>
      <c r="F10" s="4">
        <f>100-10</f>
        <v>90</v>
      </c>
      <c r="G10" s="13"/>
    </row>
    <row r="11" spans="1:7" ht="15.75" x14ac:dyDescent="0.25">
      <c r="A11" s="1" t="s">
        <v>9</v>
      </c>
      <c r="B11" s="4">
        <f>B10*B5/60</f>
        <v>0</v>
      </c>
      <c r="C11" s="4">
        <f>C10*C5/60</f>
        <v>40.5</v>
      </c>
      <c r="D11" s="4">
        <f>D10*D5/60</f>
        <v>0</v>
      </c>
      <c r="E11" s="4">
        <f>E10*E5/60</f>
        <v>22.5</v>
      </c>
      <c r="F11" s="4">
        <f>F10*F5/60</f>
        <v>22.5</v>
      </c>
      <c r="G11" s="13"/>
    </row>
    <row r="12" spans="1:7" ht="15.75" x14ac:dyDescent="0.25">
      <c r="A12" s="1"/>
      <c r="B12" s="6">
        <f>B11%</f>
        <v>0</v>
      </c>
      <c r="C12" s="6">
        <f>C11%</f>
        <v>0.40500000000000003</v>
      </c>
      <c r="D12" s="6">
        <f>D11%</f>
        <v>0</v>
      </c>
      <c r="E12" s="6">
        <f>E11%</f>
        <v>0.22500000000000001</v>
      </c>
      <c r="F12" s="6">
        <f>F11%</f>
        <v>0.22500000000000001</v>
      </c>
      <c r="G12" s="13"/>
    </row>
    <row r="13" spans="1:7" ht="15.75" x14ac:dyDescent="0.25">
      <c r="A13" s="1" t="s">
        <v>10</v>
      </c>
      <c r="B13" s="5">
        <f>ROUND((B7*B12),0)</f>
        <v>0</v>
      </c>
      <c r="C13" s="5">
        <f>ROUND((C7*C12),0)</f>
        <v>379080</v>
      </c>
      <c r="D13" s="5">
        <f>ROUND((D7*D12),0)</f>
        <v>0</v>
      </c>
      <c r="E13" s="5">
        <f>ROUND((E7*E12),0)</f>
        <v>101250</v>
      </c>
      <c r="F13" s="5">
        <f>ROUND((F7*F12),0)</f>
        <v>101250</v>
      </c>
      <c r="G13" s="13"/>
    </row>
    <row r="14" spans="1:7" ht="15.75" x14ac:dyDescent="0.25">
      <c r="A14" s="3"/>
      <c r="B14" s="7" t="s">
        <v>11</v>
      </c>
      <c r="C14" s="7" t="s">
        <v>12</v>
      </c>
      <c r="D14" s="7" t="s">
        <v>11</v>
      </c>
      <c r="E14" s="7" t="s">
        <v>11</v>
      </c>
      <c r="F14" s="7" t="s">
        <v>11</v>
      </c>
      <c r="G14" s="13"/>
    </row>
    <row r="15" spans="1:7" ht="15.75" x14ac:dyDescent="0.25">
      <c r="A15" s="3" t="s">
        <v>13</v>
      </c>
      <c r="B15" s="7">
        <v>504</v>
      </c>
      <c r="C15" s="7">
        <v>360</v>
      </c>
      <c r="D15" s="7">
        <v>593</v>
      </c>
      <c r="E15" s="7">
        <v>150</v>
      </c>
      <c r="F15" s="7">
        <v>150</v>
      </c>
      <c r="G15" s="13"/>
    </row>
    <row r="16" spans="1:7" ht="15.75" x14ac:dyDescent="0.25">
      <c r="A16" s="1" t="s">
        <v>14</v>
      </c>
      <c r="B16" s="4">
        <v>11500</v>
      </c>
      <c r="C16" s="4">
        <v>17000</v>
      </c>
      <c r="D16" s="4">
        <v>19000</v>
      </c>
      <c r="E16" s="4">
        <v>35700</v>
      </c>
      <c r="F16" s="4">
        <v>35700</v>
      </c>
      <c r="G16" s="13"/>
    </row>
    <row r="17" spans="1:8" ht="15.75" x14ac:dyDescent="0.25">
      <c r="A17" s="1" t="s">
        <v>15</v>
      </c>
      <c r="B17" s="5">
        <f>B16*B15</f>
        <v>5796000</v>
      </c>
      <c r="C17" s="5">
        <f>C16*C15</f>
        <v>6120000</v>
      </c>
      <c r="D17" s="5">
        <f>D16*D15</f>
        <v>11267000</v>
      </c>
      <c r="E17" s="5">
        <f>E16*E15</f>
        <v>5355000</v>
      </c>
      <c r="F17" s="5">
        <f>F16*F15</f>
        <v>5355000</v>
      </c>
      <c r="G17" s="13"/>
    </row>
    <row r="18" spans="1:8" ht="15.75" x14ac:dyDescent="0.25">
      <c r="A18" s="2" t="s">
        <v>16</v>
      </c>
      <c r="B18" s="8">
        <f>B17-B13</f>
        <v>5796000</v>
      </c>
      <c r="C18" s="8">
        <f>C17-C13</f>
        <v>5740920</v>
      </c>
      <c r="D18" s="8">
        <f>D17-D13</f>
        <v>11267000</v>
      </c>
      <c r="E18" s="8">
        <f>E17-E13</f>
        <v>5253750</v>
      </c>
      <c r="F18" s="8">
        <f>F17-F13</f>
        <v>5253750</v>
      </c>
      <c r="G18" s="14">
        <f>SUM(B18:F18)</f>
        <v>33311420</v>
      </c>
      <c r="H18" s="12"/>
    </row>
    <row r="19" spans="1:8" ht="15.75" x14ac:dyDescent="0.25">
      <c r="A19" s="2" t="s">
        <v>17</v>
      </c>
      <c r="B19" s="8">
        <f>B18*0.9</f>
        <v>5216400</v>
      </c>
      <c r="C19" s="8">
        <f>C18*0.9</f>
        <v>5166828</v>
      </c>
      <c r="D19" s="8">
        <f>D18*0.9</f>
        <v>10140300</v>
      </c>
      <c r="E19" s="8">
        <f>E18*0.9</f>
        <v>4728375</v>
      </c>
      <c r="F19" s="8">
        <f>F18*0.9</f>
        <v>4728375</v>
      </c>
      <c r="G19" s="14">
        <f>SUM(B19:F19)</f>
        <v>29980278</v>
      </c>
      <c r="H19" s="12"/>
    </row>
    <row r="20" spans="1:8" ht="15.75" x14ac:dyDescent="0.25">
      <c r="A20" s="2" t="s">
        <v>18</v>
      </c>
      <c r="B20" s="8">
        <f>B18*0.8</f>
        <v>4636800</v>
      </c>
      <c r="C20" s="8">
        <f>C18*0.8</f>
        <v>4592736</v>
      </c>
      <c r="D20" s="8">
        <f>D18*0.8</f>
        <v>9013600</v>
      </c>
      <c r="E20" s="8">
        <f>E18*0.8</f>
        <v>4203000</v>
      </c>
      <c r="F20" s="8">
        <f>F18*0.8</f>
        <v>4203000</v>
      </c>
      <c r="G20" s="14">
        <f>SUM(B20:F20)</f>
        <v>26649136</v>
      </c>
    </row>
    <row r="21" spans="1:8" ht="15.75" x14ac:dyDescent="0.25">
      <c r="A21" s="2" t="s">
        <v>19</v>
      </c>
      <c r="B21" s="8">
        <f>B18*0.03/12</f>
        <v>14490</v>
      </c>
      <c r="C21" s="8">
        <f>C18*0.025/12</f>
        <v>11960.25</v>
      </c>
      <c r="D21" s="8">
        <f>D18*0.03/12</f>
        <v>28167.5</v>
      </c>
      <c r="E21" s="8">
        <f>E18*0.04/12</f>
        <v>17512.5</v>
      </c>
      <c r="F21" s="8">
        <f>F18*0.04/12</f>
        <v>17512.5</v>
      </c>
      <c r="G21" s="13"/>
    </row>
    <row r="22" spans="1:8" x14ac:dyDescent="0.25">
      <c r="G22" s="1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Shobha Kuperkar</dc:creator>
  <cp:lastModifiedBy>DESK-118</cp:lastModifiedBy>
  <dcterms:created xsi:type="dcterms:W3CDTF">2023-08-02T10:17:15Z</dcterms:created>
  <dcterms:modified xsi:type="dcterms:W3CDTF">2023-11-22T09:56:59Z</dcterms:modified>
</cp:coreProperties>
</file>