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rakash Balu Pawar\"/>
    </mc:Choice>
  </mc:AlternateContent>
  <xr:revisionPtr revIDLastSave="0" documentId="13_ncr:1_{DD17BCD3-5E36-410F-93B8-F619758D4D4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8" i="4" l="1"/>
  <c r="R9" i="4"/>
  <c r="H22" i="4" l="1"/>
  <c r="P7" i="4"/>
  <c r="J20" i="4"/>
  <c r="I20" i="4"/>
  <c r="Q12" i="4" l="1"/>
  <c r="P12" i="4"/>
  <c r="P11" i="4"/>
  <c r="Q11" i="4" s="1"/>
  <c r="Q10" i="4"/>
  <c r="P10" i="4"/>
  <c r="P9" i="4"/>
  <c r="P8" i="4"/>
  <c r="Q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<sst xmlns="http://schemas.openxmlformats.org/spreadsheetml/2006/main" count="27" uniqueCount="24">
  <si>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</si>
  <si>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</si>
  <si>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</si>
  <si>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</si>
  <si>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</si>
  <si>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</si>
  <si>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</si>
  <si>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</si>
  <si>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</si>
  <si>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</si>
  <si>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</si>
  <si>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</si>
  <si>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</si>
  <si>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48, 4th floor, bldg. no. 3, unity complex, sra chsl, rajan pada, pannalal ghosh marg, malad west</t>
  </si>
  <si>
    <t>aghreemetn - 05.06.2017 - 35 lakhs</t>
  </si>
  <si>
    <t>ca</t>
  </si>
  <si>
    <t>mca</t>
  </si>
  <si>
    <t>yog - 2005 - page no. 12</t>
  </si>
  <si>
    <t>bua - index</t>
  </si>
  <si>
    <t>25.09.23</t>
  </si>
  <si>
    <t>27.09.23</t>
  </si>
  <si>
    <t>27.03.23</t>
  </si>
  <si>
    <t>rate on ca</t>
  </si>
  <si>
    <t>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</si>
</sst>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307055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EA0325-1446-4F0F-B318-D7DB5F953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56655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30791</xdr:colOff>
      <xdr:row>51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AC0D1F-52AD-45A9-8B8B-3609E8BCB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5880391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202265</xdr:colOff>
      <xdr:row>48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9B1376-2BAF-4A39-A6BF-9CF6D52D1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51865" cy="9107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173686</xdr:colOff>
      <xdr:row>50</xdr:row>
      <xdr:rowOff>10783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3F35C4-5396-4B19-9A4E-0673D5730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23286" cy="9011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49674</xdr:colOff>
      <xdr:row>50</xdr:row>
      <xdr:rowOff>105933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CA155E-97E4-484D-A3AB-705560A5B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680074" cy="8297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E82172-442F-4543-995F-8ABFC051D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114DED-DC6D-4178-9343-2107F5CBA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15D844-94BA-4D6B-9A9B-4ED558150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2" sqref="H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225</v>
      </c>
      <c r="C2" s="4">
        <f>B2*1.2</f>
        <v>270</v>
      </c>
      <c r="D2" s="4">
        <f t="shared" ref="D2:D13" si="2">C2*1.2</f>
        <v>324</v>
      </c>
      <c r="E2" s="5">
        <f t="shared" ref="E2:E13" si="3">R2</f>
        <v>4200000</v>
      </c>
      <c r="F2" s="15">
        <f t="shared" ref="F2:F13" si="4">ROUND((E2/B2),0)</f>
        <v>18667</v>
      </c>
      <c r="G2" s="10">
        <f t="shared" ref="G2:G13" si="5">ROUND((E2/C2),0)</f>
        <v>15556</v>
      </c>
      <c r="H2" s="10">
        <f t="shared" ref="H2:H13" si="6">ROUND((E2/D2),0)</f>
        <v>12963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225</v>
      </c>
      <c r="R2" s="2">
        <v>4200000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225</v>
      </c>
      <c r="C3" s="4">
        <f t="shared" ref="C3:C15" si="9">B3*1.2</f>
        <v>270</v>
      </c>
      <c r="D3" s="4">
        <f t="shared" si="2"/>
        <v>324</v>
      </c>
      <c r="E3" s="16">
        <f t="shared" si="3"/>
        <v>5000000</v>
      </c>
      <c r="F3" s="10">
        <f t="shared" si="4"/>
        <v>22222</v>
      </c>
      <c r="G3" s="10">
        <f t="shared" si="5"/>
        <v>18519</v>
      </c>
      <c r="H3" s="10">
        <f t="shared" si="6"/>
        <v>15432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225</v>
      </c>
      <c r="R3" s="2">
        <v>5000000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225</v>
      </c>
      <c r="C4" s="4">
        <f t="shared" si="9"/>
        <v>270</v>
      </c>
      <c r="D4" s="4">
        <f t="shared" si="2"/>
        <v>324</v>
      </c>
      <c r="E4" s="16">
        <f t="shared" si="3"/>
        <v>4600000</v>
      </c>
      <c r="F4" s="15">
        <f t="shared" si="4"/>
        <v>20444</v>
      </c>
      <c r="G4" s="10">
        <f t="shared" si="5"/>
        <v>17037</v>
      </c>
      <c r="H4" s="10">
        <f t="shared" si="6"/>
        <v>14198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225</v>
      </c>
      <c r="R4" s="2">
        <v>4600000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225</v>
      </c>
      <c r="C5" s="4">
        <f t="shared" si="9"/>
        <v>270</v>
      </c>
      <c r="D5" s="4">
        <f t="shared" si="2"/>
        <v>324</v>
      </c>
      <c r="E5" s="16">
        <f t="shared" si="3"/>
        <v>5500000</v>
      </c>
      <c r="F5" s="10">
        <f t="shared" si="4"/>
        <v>24444</v>
      </c>
      <c r="G5" s="10">
        <f t="shared" si="5"/>
        <v>20370</v>
      </c>
      <c r="H5" s="10">
        <f t="shared" si="6"/>
        <v>16975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225</v>
      </c>
      <c r="R5" s="2">
        <v>5500000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225</v>
      </c>
      <c r="C6" s="4">
        <f t="shared" si="9"/>
        <v>270</v>
      </c>
      <c r="D6" s="4">
        <f t="shared" si="2"/>
        <v>324</v>
      </c>
      <c r="E6" s="16">
        <f t="shared" si="3"/>
        <v>5200000</v>
      </c>
      <c r="F6" s="10">
        <f t="shared" si="4"/>
        <v>23111</v>
      </c>
      <c r="G6" s="10">
        <f t="shared" si="5"/>
        <v>19259</v>
      </c>
      <c r="H6" s="10">
        <f t="shared" si="6"/>
        <v>16049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225</v>
      </c>
      <c r="R6" s="2">
        <v>5200000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225.0573</v>
      </c>
      <c r="C7" s="4">
        <f t="shared" si="9"/>
        <v>270.06876</v>
      </c>
      <c r="D7" s="4">
        <f t="shared" si="2"/>
        <v>324.08251200000001</v>
      </c>
      <c r="E7" s="16">
        <f t="shared" si="3"/>
        <v>3560000</v>
      </c>
      <c r="F7" s="10">
        <f t="shared" si="4"/>
        <v>15818</v>
      </c>
      <c r="G7" s="10">
        <f t="shared" si="5"/>
        <v>13182</v>
      </c>
      <c r="H7" s="10">
        <f t="shared" si="6"/>
        <v>10985</v>
      </c>
      <c r="I7" s="4" t="e">
        <f>#REF!</f>
        <v>#REF!</v>
      </c>
      <c r="J7" s="4" t="str">
        <f t="shared" si="7"/>
        <v>25.09.23</v>
      </c>
      <c r="O7">
        <v>0</v>
      </c>
      <c r="P7">
        <f>25.09*10.764</f>
        <v>270.06876</v>
      </c>
      <c r="Q7">
        <f t="shared" ref="Q7:Q12" si="10">P7/1.2</f>
        <v>225.0573</v>
      </c>
      <c r="R7" s="2">
        <v>3560000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225</v>
      </c>
      <c r="C8" s="4">
        <f t="shared" si="9"/>
        <v>270</v>
      </c>
      <c r="D8" s="4">
        <f t="shared" si="2"/>
        <v>324</v>
      </c>
      <c r="E8" s="16">
        <f t="shared" si="3"/>
        <v>3953400</v>
      </c>
      <c r="F8" s="15">
        <f t="shared" si="4"/>
        <v>17571</v>
      </c>
      <c r="G8" s="10">
        <f t="shared" si="5"/>
        <v>14642</v>
      </c>
      <c r="H8" s="10">
        <f t="shared" si="6"/>
        <v>12202</v>
      </c>
      <c r="I8" s="4" t="e">
        <f>#REF!</f>
        <v>#REF!</v>
      </c>
      <c r="J8" s="4" t="str">
        <f t="shared" si="7"/>
        <v>27.09.23</v>
      </c>
      <c r="O8">
        <v>0</v>
      </c>
      <c r="P8">
        <f t="shared" si="8"/>
        <v>0</v>
      </c>
      <c r="Q8">
        <v>225</v>
      </c>
      <c r="R8" s="2">
        <f>3900000+23400+30000</f>
        <v>3953400</v>
      </c>
      <c r="S8" s="8" t="s">
        <v>20</v>
      </c>
      <c r="T8" s="8"/>
    </row>
    <row r="9" spans="1:20" x14ac:dyDescent="0.25">
      <c r="A9" s="4">
        <f t="shared" si="0"/>
        <v>0</v>
      </c>
      <c r="B9" s="4">
        <f t="shared" si="1"/>
        <v>225</v>
      </c>
      <c r="C9" s="4">
        <f t="shared" si="9"/>
        <v>270</v>
      </c>
      <c r="D9" s="4">
        <f t="shared" si="2"/>
        <v>324</v>
      </c>
      <c r="E9" s="16">
        <f t="shared" si="3"/>
        <v>4270000</v>
      </c>
      <c r="F9" s="10">
        <f t="shared" si="4"/>
        <v>18978</v>
      </c>
      <c r="G9" s="10">
        <f t="shared" si="5"/>
        <v>15815</v>
      </c>
      <c r="H9" s="10">
        <f t="shared" si="6"/>
        <v>13179</v>
      </c>
      <c r="I9" s="4" t="e">
        <f>#REF!</f>
        <v>#REF!</v>
      </c>
      <c r="J9" s="4" t="str">
        <f t="shared" si="7"/>
        <v>27.03.23</v>
      </c>
      <c r="O9">
        <v>0</v>
      </c>
      <c r="P9">
        <f t="shared" si="8"/>
        <v>0</v>
      </c>
      <c r="Q9">
        <v>225</v>
      </c>
      <c r="R9" s="2">
        <f>4000000+240000+30000</f>
        <v>4270000</v>
      </c>
      <c r="S9" s="8" t="s">
        <v>21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15</v>
      </c>
      <c r="H19">
        <v>225</v>
      </c>
      <c r="O19" t="s">
        <v>16</v>
      </c>
      <c r="P19">
        <v>217</v>
      </c>
    </row>
    <row r="20" spans="7:24" x14ac:dyDescent="0.25">
      <c r="G20" t="s">
        <v>18</v>
      </c>
      <c r="H20">
        <v>270</v>
      </c>
      <c r="I20">
        <f>25.09*10.764</f>
        <v>270.06876</v>
      </c>
      <c r="J20">
        <f>I20/H19</f>
        <v>1.2003056000000001</v>
      </c>
    </row>
    <row r="21" spans="7:24" x14ac:dyDescent="0.25">
      <c r="G21" t="s">
        <v>22</v>
      </c>
      <c r="H21">
        <v>18300</v>
      </c>
    </row>
    <row r="22" spans="7:24" x14ac:dyDescent="0.25">
      <c r="G22" s="6" t="s">
        <v>23</v>
      </c>
      <c r="H22" s="6">
        <f>H21*H19</f>
        <v>4117500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2023-12-02T04:32:43Z</dcterms:modified>
</cp:coreProperties>
</file>