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15B01366-FEB5-4A73-AC1F-829EA48C0F3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0" i="1"/>
  <c r="B11" i="1" s="1"/>
  <c r="B12" i="1" s="1"/>
  <c r="B6" i="1"/>
  <c r="B15" i="1"/>
  <c r="B9" i="1"/>
  <c r="B4" i="1"/>
  <c r="B5" i="1" s="1"/>
  <c r="B16" i="1" l="1"/>
  <c r="B18" i="1" l="1"/>
  <c r="B20" i="1"/>
  <c r="B17" i="1"/>
  <c r="G6" i="1"/>
  <c r="D33" i="1"/>
  <c r="J26" i="1" l="1"/>
  <c r="J42" i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  <c r="J25" i="1" l="1"/>
</calcChain>
</file>

<file path=xl/sharedStrings.xml><?xml version="1.0" encoding="utf-8"?>
<sst xmlns="http://schemas.openxmlformats.org/spreadsheetml/2006/main" count="28" uniqueCount="28">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</sst>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10" fontId="0" fillId="0" borderId="1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AAFD4-A3BB-AA64-CE68-8AE2B890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354261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F5107-B6DE-0B34-414B-0E5F6ACB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55861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306629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23DDA-FB20-E8E0-58F6-43C2C078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08229" cy="9078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229568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DDB051-C3A8-0280-98D2-36AB4B1F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35168" cy="7716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FAD4-DA3E-080E-E98A-74AD7A0FB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5">
        <v>2023</v>
      </c>
      <c r="C2" s="25"/>
      <c r="D2" s="28"/>
      <c r="E2" s="11"/>
      <c r="F2" s="11" t="s">
        <v>1</v>
      </c>
      <c r="G2" s="11"/>
      <c r="H2" s="11"/>
      <c r="I2" s="30"/>
      <c r="L2" s="4"/>
      <c r="O2" s="5"/>
    </row>
    <row r="3" spans="1:15" ht="16.5" x14ac:dyDescent="0.3">
      <c r="A3" s="18" t="s">
        <v>15</v>
      </c>
      <c r="B3" s="45">
        <v>1999</v>
      </c>
      <c r="C3" s="18"/>
      <c r="D3" s="12"/>
      <c r="E3" s="16"/>
      <c r="F3" s="31">
        <v>1999</v>
      </c>
      <c r="G3" s="32">
        <v>2023</v>
      </c>
      <c r="H3" s="33">
        <f>G3-F3</f>
        <v>24</v>
      </c>
      <c r="I3" s="30"/>
      <c r="L3" s="4"/>
      <c r="M3" s="6"/>
      <c r="N3" s="7"/>
      <c r="O3" s="5"/>
    </row>
    <row r="4" spans="1:15" ht="16.5" x14ac:dyDescent="0.3">
      <c r="A4" s="34" t="s">
        <v>16</v>
      </c>
      <c r="B4" s="45">
        <f>B2-B3</f>
        <v>24</v>
      </c>
      <c r="C4" s="18"/>
      <c r="D4" s="12"/>
      <c r="E4" s="16"/>
      <c r="F4" s="35"/>
      <c r="G4" s="32"/>
      <c r="H4" s="33"/>
      <c r="I4" s="30"/>
      <c r="L4" s="8"/>
      <c r="M4" s="6"/>
      <c r="N4" s="7"/>
      <c r="O4" s="5"/>
    </row>
    <row r="5" spans="1:15" ht="16.5" x14ac:dyDescent="0.3">
      <c r="A5" s="18"/>
      <c r="B5" s="45">
        <f>B4-60</f>
        <v>-36</v>
      </c>
      <c r="C5" s="18"/>
      <c r="D5" s="12"/>
      <c r="E5" s="37"/>
      <c r="F5" s="11" t="s">
        <v>11</v>
      </c>
      <c r="G5" s="11" t="s">
        <v>13</v>
      </c>
      <c r="H5" s="36"/>
      <c r="I5" s="30"/>
      <c r="L5" s="4"/>
      <c r="M5" s="6"/>
      <c r="N5" s="7"/>
      <c r="O5" s="5"/>
    </row>
    <row r="6" spans="1:15" ht="16.5" x14ac:dyDescent="0.3">
      <c r="A6" s="18" t="s">
        <v>17</v>
      </c>
      <c r="B6" s="26">
        <f>270*2500</f>
        <v>675000</v>
      </c>
      <c r="C6" s="18"/>
      <c r="D6" s="12"/>
      <c r="E6" s="37"/>
      <c r="F6">
        <v>225</v>
      </c>
      <c r="G6" s="16">
        <f>F6*1.2</f>
        <v>270</v>
      </c>
      <c r="H6" s="36"/>
      <c r="I6" s="11"/>
      <c r="J6" s="46"/>
      <c r="M6" s="6"/>
      <c r="N6" s="7"/>
    </row>
    <row r="7" spans="1:15" ht="16.5" x14ac:dyDescent="0.3">
      <c r="A7" s="18" t="s">
        <v>18</v>
      </c>
      <c r="B7" s="18"/>
      <c r="C7" s="45"/>
      <c r="D7" s="14"/>
      <c r="E7" s="38"/>
      <c r="F7" s="39"/>
      <c r="G7" s="37"/>
      <c r="H7" s="37"/>
      <c r="I7" s="11"/>
      <c r="J7" s="46"/>
      <c r="M7" s="47"/>
      <c r="N7" s="48"/>
    </row>
    <row r="8" spans="1:15" ht="16.5" x14ac:dyDescent="0.3">
      <c r="A8" s="18"/>
      <c r="B8" s="18"/>
      <c r="C8" s="45"/>
      <c r="D8" s="12"/>
      <c r="E8" s="44"/>
      <c r="F8" s="39"/>
      <c r="G8" s="16"/>
      <c r="H8" s="37"/>
      <c r="I8" s="11"/>
      <c r="J8" s="46"/>
      <c r="M8" s="47"/>
      <c r="N8" s="48"/>
    </row>
    <row r="9" spans="1:15" ht="16.5" x14ac:dyDescent="0.3">
      <c r="A9" s="18" t="s">
        <v>19</v>
      </c>
      <c r="B9" s="18">
        <f>100-10</f>
        <v>90</v>
      </c>
      <c r="C9" s="45"/>
      <c r="D9" s="12"/>
      <c r="E9" s="38"/>
      <c r="F9" s="39"/>
      <c r="G9" s="29"/>
      <c r="H9" s="16"/>
      <c r="I9" s="11"/>
      <c r="J9" s="46"/>
      <c r="K9" s="49"/>
      <c r="L9" s="49"/>
      <c r="M9" s="10"/>
      <c r="N9" s="48"/>
    </row>
    <row r="10" spans="1:15" ht="16.5" x14ac:dyDescent="0.3">
      <c r="A10" s="34" t="s">
        <v>20</v>
      </c>
      <c r="B10" s="18">
        <f>B9*B4/60</f>
        <v>36</v>
      </c>
      <c r="C10" s="45"/>
      <c r="D10" s="12"/>
      <c r="E10" s="38"/>
      <c r="F10" s="39"/>
      <c r="G10" s="32"/>
      <c r="H10" s="16"/>
      <c r="I10" s="11"/>
      <c r="J10" s="46"/>
      <c r="K10" s="49"/>
      <c r="L10" s="49"/>
      <c r="M10" s="10"/>
      <c r="N10" s="48"/>
    </row>
    <row r="11" spans="1:15" ht="16.5" x14ac:dyDescent="0.3">
      <c r="A11" s="18"/>
      <c r="B11" s="27">
        <f>B10%</f>
        <v>0.36</v>
      </c>
      <c r="C11" s="45"/>
      <c r="D11" s="12"/>
      <c r="E11" s="40"/>
      <c r="F11" s="39"/>
      <c r="G11" s="37"/>
      <c r="H11" s="16"/>
      <c r="I11" s="16"/>
      <c r="J11" s="46"/>
      <c r="K11" s="50"/>
      <c r="L11" s="49"/>
      <c r="M11" s="10"/>
      <c r="N11" s="51"/>
    </row>
    <row r="12" spans="1:15" ht="16.5" x14ac:dyDescent="0.3">
      <c r="A12" s="18" t="s">
        <v>21</v>
      </c>
      <c r="B12" s="26">
        <f>ROUND((B6*B11),0)</f>
        <v>243000</v>
      </c>
      <c r="C12" s="45"/>
      <c r="D12" s="53"/>
      <c r="E12" s="38"/>
      <c r="F12" s="39"/>
      <c r="G12" s="37"/>
      <c r="H12" s="16"/>
      <c r="I12" s="16"/>
      <c r="J12" s="46"/>
      <c r="K12" s="49"/>
      <c r="L12" s="49"/>
      <c r="M12" s="10"/>
      <c r="N12" s="7"/>
    </row>
    <row r="13" spans="1:15" ht="16.5" x14ac:dyDescent="0.3">
      <c r="A13" s="18" t="s">
        <v>10</v>
      </c>
      <c r="B13" s="26">
        <v>225</v>
      </c>
      <c r="C13" s="45"/>
      <c r="D13" s="14"/>
      <c r="E13" s="41"/>
      <c r="F13" s="16"/>
      <c r="G13" s="16"/>
      <c r="H13" s="16"/>
      <c r="I13" s="11"/>
      <c r="J13" s="46"/>
      <c r="K13" s="49"/>
      <c r="L13" s="49"/>
      <c r="M13" s="10"/>
      <c r="N13" s="7"/>
    </row>
    <row r="14" spans="1:15" ht="16.5" x14ac:dyDescent="0.3">
      <c r="A14" s="18" t="s">
        <v>22</v>
      </c>
      <c r="B14" s="45">
        <v>16000</v>
      </c>
      <c r="C14" s="18"/>
      <c r="D14" s="14"/>
      <c r="E14" s="16"/>
      <c r="F14" s="11" t="s">
        <v>12</v>
      </c>
      <c r="G14" s="11"/>
      <c r="H14" s="16"/>
      <c r="I14" s="11"/>
      <c r="J14" s="46"/>
      <c r="K14" s="49"/>
      <c r="L14" s="49"/>
      <c r="M14" s="10"/>
      <c r="N14" s="7"/>
    </row>
    <row r="15" spans="1:15" ht="16.5" x14ac:dyDescent="0.3">
      <c r="A15" s="18" t="s">
        <v>23</v>
      </c>
      <c r="B15" s="26">
        <f>B14*B13</f>
        <v>3600000</v>
      </c>
      <c r="C15" s="18"/>
      <c r="D15" s="12"/>
      <c r="E15" s="16"/>
      <c r="F15" s="11">
        <v>230</v>
      </c>
      <c r="H15" s="16"/>
      <c r="I15" s="11"/>
      <c r="J15" s="49"/>
      <c r="K15" s="49"/>
      <c r="L15" s="49"/>
      <c r="M15" s="10"/>
      <c r="N15" s="7"/>
    </row>
    <row r="16" spans="1:15" ht="16.5" x14ac:dyDescent="0.3">
      <c r="A16" s="18" t="s">
        <v>24</v>
      </c>
      <c r="B16" s="20">
        <f>B15-B12</f>
        <v>3357000</v>
      </c>
      <c r="C16" s="19"/>
      <c r="D16" s="14"/>
      <c r="E16" s="16"/>
      <c r="F16" s="16"/>
      <c r="G16" s="37"/>
      <c r="H16" s="37"/>
      <c r="I16" s="16"/>
      <c r="N16" s="48"/>
    </row>
    <row r="17" spans="1:15" ht="16.5" x14ac:dyDescent="0.3">
      <c r="A17" s="18" t="s">
        <v>25</v>
      </c>
      <c r="B17" s="21">
        <f>B16*0.9</f>
        <v>3021300</v>
      </c>
      <c r="C17" s="19"/>
      <c r="D17" s="20"/>
      <c r="E17" s="16"/>
      <c r="F17" s="16"/>
      <c r="G17" s="16"/>
      <c r="H17" s="37"/>
      <c r="I17" s="16"/>
      <c r="N17" s="52"/>
      <c r="O17" s="9"/>
    </row>
    <row r="18" spans="1:15" ht="16.5" x14ac:dyDescent="0.3">
      <c r="A18" s="18" t="s">
        <v>26</v>
      </c>
      <c r="B18" s="21">
        <f>B16*0.8</f>
        <v>2685600</v>
      </c>
      <c r="C18" s="18"/>
      <c r="D18" s="20"/>
      <c r="E18" s="16"/>
      <c r="F18" s="16"/>
      <c r="G18" s="11"/>
      <c r="H18" s="11"/>
      <c r="I18" s="11"/>
    </row>
    <row r="19" spans="1:15" ht="16.5" x14ac:dyDescent="0.3">
      <c r="A19" s="18" t="s">
        <v>27</v>
      </c>
      <c r="B19" s="21">
        <f>B16*0.025/12</f>
        <v>6993.75</v>
      </c>
      <c r="C19" s="13"/>
      <c r="D19" s="20"/>
      <c r="E19" s="16"/>
      <c r="F19" s="43"/>
      <c r="G19" s="11"/>
      <c r="H19" s="11"/>
      <c r="I19" s="11"/>
    </row>
    <row r="20" spans="1:15" ht="18.75" x14ac:dyDescent="0.3">
      <c r="A20" s="11"/>
      <c r="B20" s="16">
        <f>B16/225</f>
        <v>14920</v>
      </c>
      <c r="D20" s="16"/>
      <c r="E20" s="42"/>
      <c r="F20" s="42"/>
      <c r="G20" s="42"/>
      <c r="H20" s="11"/>
      <c r="I20" s="11"/>
    </row>
    <row r="21" spans="1:15" x14ac:dyDescent="0.25">
      <c r="B21" s="16"/>
      <c r="C21" s="16"/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>
        <v>385</v>
      </c>
      <c r="D25" s="12"/>
      <c r="E25" s="12"/>
      <c r="F25" s="12">
        <v>6050000</v>
      </c>
      <c r="G25" s="14">
        <f t="shared" ref="G25:G31" si="0">F25/C25</f>
        <v>15714.285714285714</v>
      </c>
      <c r="H25" s="14" t="e">
        <f>F25/D25</f>
        <v>#DIV/0!</v>
      </c>
      <c r="I25" s="14" t="e">
        <f t="shared" ref="I25:I31" si="1">F25/B25</f>
        <v>#DIV/0!</v>
      </c>
      <c r="J25" s="12">
        <f>B25/C25</f>
        <v>0</v>
      </c>
      <c r="K25" s="17"/>
    </row>
    <row r="26" spans="1:15" ht="17.25" x14ac:dyDescent="0.3">
      <c r="B26" s="13"/>
      <c r="C26" s="13">
        <v>450</v>
      </c>
      <c r="D26" s="12"/>
      <c r="E26" s="12"/>
      <c r="F26" s="12">
        <v>6500000</v>
      </c>
      <c r="G26" s="14">
        <f t="shared" si="0"/>
        <v>14444.444444444445</v>
      </c>
      <c r="H26" s="14" t="e">
        <f>F26/D26</f>
        <v>#DIV/0!</v>
      </c>
      <c r="I26" s="14" t="e">
        <f t="shared" si="1"/>
        <v>#DIV/0!</v>
      </c>
      <c r="J26" s="12">
        <f>B26/C26</f>
        <v>0</v>
      </c>
      <c r="K26" s="17"/>
    </row>
    <row r="27" spans="1:15" x14ac:dyDescent="0.25">
      <c r="B27" s="13"/>
      <c r="C27" s="13">
        <v>250</v>
      </c>
      <c r="D27" s="12"/>
      <c r="E27" s="12"/>
      <c r="F27" s="14">
        <v>4700000</v>
      </c>
      <c r="G27" s="14">
        <f t="shared" si="0"/>
        <v>18800</v>
      </c>
      <c r="H27" s="14" t="e">
        <f t="shared" ref="H27:H31" si="2">F27/D27</f>
        <v>#DIV/0!</v>
      </c>
      <c r="I27" s="14" t="e">
        <f t="shared" si="1"/>
        <v>#DIV/0!</v>
      </c>
      <c r="J27" s="12"/>
    </row>
    <row r="28" spans="1:15" x14ac:dyDescent="0.25">
      <c r="B28" s="13"/>
      <c r="C28" s="13">
        <v>432</v>
      </c>
      <c r="D28" s="12"/>
      <c r="E28" s="12"/>
      <c r="F28" s="14">
        <v>7200000</v>
      </c>
      <c r="G28" s="14">
        <f t="shared" si="0"/>
        <v>16666.666666666668</v>
      </c>
      <c r="H28" s="14" t="e">
        <f t="shared" si="2"/>
        <v>#DIV/0!</v>
      </c>
      <c r="I28" s="14" t="e">
        <f t="shared" si="1"/>
        <v>#DIV/0!</v>
      </c>
      <c r="J28" s="12"/>
    </row>
    <row r="29" spans="1:15" x14ac:dyDescent="0.25">
      <c r="C29" s="11">
        <v>225</v>
      </c>
      <c r="D29" s="22"/>
      <c r="F29" s="23">
        <v>3500000</v>
      </c>
      <c r="G29" s="23">
        <f t="shared" si="0"/>
        <v>15555.555555555555</v>
      </c>
      <c r="H29" s="14" t="e">
        <f t="shared" si="2"/>
        <v>#DIV/0!</v>
      </c>
      <c r="I29" s="23" t="e">
        <f t="shared" si="1"/>
        <v>#DIV/0!</v>
      </c>
    </row>
    <row r="30" spans="1:15" x14ac:dyDescent="0.25">
      <c r="C30" s="11">
        <v>460</v>
      </c>
      <c r="F30" s="23">
        <v>8000000</v>
      </c>
      <c r="G30" s="23">
        <f t="shared" si="0"/>
        <v>17391.304347826088</v>
      </c>
      <c r="H30" s="23" t="e">
        <f t="shared" si="2"/>
        <v>#DIV/0!</v>
      </c>
      <c r="I30" s="23" t="e">
        <f t="shared" si="1"/>
        <v>#DIV/0!</v>
      </c>
    </row>
    <row r="31" spans="1:15" x14ac:dyDescent="0.25">
      <c r="F31" s="22"/>
      <c r="G31" s="23" t="e">
        <f t="shared" si="0"/>
        <v>#DIV/0!</v>
      </c>
      <c r="H31" s="23" t="e">
        <f t="shared" si="2"/>
        <v>#DIV/0!</v>
      </c>
      <c r="I31" s="23" t="e">
        <f t="shared" si="1"/>
        <v>#DIV/0!</v>
      </c>
    </row>
    <row r="32" spans="1:15" x14ac:dyDescent="0.25">
      <c r="B32" s="11" t="s">
        <v>9</v>
      </c>
    </row>
    <row r="33" spans="1:10" x14ac:dyDescent="0.25">
      <c r="B33" s="11">
        <v>471</v>
      </c>
      <c r="C33" s="11">
        <v>5309000</v>
      </c>
      <c r="D33">
        <f>C33/B33</f>
        <v>11271.762208067941</v>
      </c>
      <c r="E33">
        <v>371700</v>
      </c>
      <c r="F33">
        <v>30000</v>
      </c>
      <c r="G33">
        <f>F33+E33+C33</f>
        <v>5710700</v>
      </c>
      <c r="H33">
        <f>G33/B33</f>
        <v>12124.628450106156</v>
      </c>
      <c r="I33" s="9" t="e">
        <f>G33/A33</f>
        <v>#DIV/0!</v>
      </c>
    </row>
    <row r="34" spans="1:10" x14ac:dyDescent="0.25">
      <c r="B34" s="11">
        <v>455</v>
      </c>
      <c r="C34" s="11">
        <v>5128500</v>
      </c>
      <c r="D34">
        <f>C34/B34</f>
        <v>11271.428571428571</v>
      </c>
      <c r="E34">
        <v>359000</v>
      </c>
      <c r="F34">
        <v>30000</v>
      </c>
      <c r="G34">
        <f>F34+E34+C34</f>
        <v>5517500</v>
      </c>
      <c r="H34">
        <f>G34/B34</f>
        <v>12126.373626373626</v>
      </c>
      <c r="I34" s="9"/>
    </row>
    <row r="35" spans="1:10" x14ac:dyDescent="0.25">
      <c r="B35" s="11">
        <v>432</v>
      </c>
      <c r="C35" s="11">
        <v>7200000</v>
      </c>
      <c r="D35">
        <f>C35/B35</f>
        <v>16666.666666666668</v>
      </c>
      <c r="E35">
        <v>504000</v>
      </c>
      <c r="F35">
        <v>30000</v>
      </c>
      <c r="G35">
        <f>F35+E35+C35</f>
        <v>7734000</v>
      </c>
      <c r="H35">
        <f>G35/B35</f>
        <v>17902.777777777777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2023-11-24T05:45:05Z</dcterms:modified>
</cp:coreProperties>
</file>