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\SBI\Mumbai\NPA\Vijay Patil Flat No. 26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 l="1"/>
  <c r="P15" i="4"/>
  <c r="Q14" i="4"/>
  <c r="P14" i="4"/>
  <c r="Q13" i="4"/>
  <c r="P13" i="4"/>
  <c r="Q12" i="4"/>
  <c r="P12" i="4"/>
  <c r="Q9" i="4"/>
  <c r="P9" i="4"/>
  <c r="Q8" i="4"/>
  <c r="P8" i="4"/>
  <c r="Q7" i="4"/>
  <c r="P7" i="4"/>
  <c r="Q6" i="4"/>
  <c r="P6" i="4"/>
  <c r="Q5" i="4"/>
  <c r="P5" i="4"/>
  <c r="P4" i="4"/>
  <c r="Q4" i="4" s="1"/>
  <c r="P3" i="4"/>
  <c r="Q3" i="4" s="1"/>
  <c r="Q2" i="4"/>
  <c r="E29" i="23" l="1"/>
  <c r="D29" i="23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1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<sst xmlns="http://schemas.openxmlformats.org/spreadsheetml/2006/main" count="131" uniqueCount="101">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</sst>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180560</xdr:colOff>
      <xdr:row>0</xdr:row>
      <xdr:rowOff>0</xdr:rowOff>
    </xdr:from>
    <xdr:to>
      <xdr:col>20</xdr:col>
      <xdr:colOff>304385</xdr:colOff>
      <xdr:row>17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690" y="0"/>
          <a:ext cx="6252956" cy="3400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9</xdr:row>
      <xdr:rowOff>161925</xdr:rowOff>
    </xdr:from>
    <xdr:to>
      <xdr:col>15</xdr:col>
      <xdr:colOff>240307</xdr:colOff>
      <xdr:row>29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876425"/>
          <a:ext cx="6726832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85" zoomScaleNormal="85" workbookViewId="0">
      <selection activeCell="K19" sqref="K19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36500</v>
      </c>
      <c r="D5" s="57" t="s">
        <v>61</v>
      </c>
      <c r="E5" s="58">
        <f>ROUND(C5/10.764,0)</f>
        <v>3391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17000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0.19</v>
      </c>
      <c r="D8" s="102">
        <f>1-C8</f>
        <v>0.81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15795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32795</v>
      </c>
      <c r="D10" s="57" t="s">
        <v>61</v>
      </c>
      <c r="E10" s="58">
        <f>ROUND(C10/10.764,0)</f>
        <v>3047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19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41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F8" sqref="F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3200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19</v>
      </c>
      <c r="D7" s="25"/>
      <c r="F7" s="78"/>
      <c r="G7" s="78"/>
    </row>
    <row r="8" spans="1:8">
      <c r="A8" s="15" t="s">
        <v>18</v>
      </c>
      <c r="B8" s="24"/>
      <c r="C8" s="25">
        <f>C9-C7</f>
        <v>41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28.5</v>
      </c>
      <c r="D10" s="25"/>
      <c r="F10" s="78"/>
      <c r="G10" s="78"/>
    </row>
    <row r="11" spans="1:8">
      <c r="A11" s="15"/>
      <c r="B11" s="26"/>
      <c r="C11" s="27">
        <f>C10%</f>
        <v>0.28499999999999998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570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1430</v>
      </c>
      <c r="D13" s="23"/>
      <c r="F13" s="78"/>
      <c r="G13" s="78"/>
    </row>
    <row r="14" spans="1:8">
      <c r="A14" s="15" t="s">
        <v>15</v>
      </c>
      <c r="B14" s="19"/>
      <c r="C14" s="20">
        <f>C5</f>
        <v>1200</v>
      </c>
      <c r="D14" s="23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2630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960</v>
      </c>
      <c r="D18" s="76"/>
      <c r="E18" s="77"/>
      <c r="F18" s="78"/>
      <c r="G18" s="78"/>
    </row>
    <row r="19" spans="1:8">
      <c r="A19" s="15"/>
      <c r="B19" s="6"/>
      <c r="C19" s="30">
        <f>C18*C16</f>
        <v>2524800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C19*80%</f>
        <v>2019840</v>
      </c>
      <c r="D20" s="78" t="s">
        <v>24</v>
      </c>
      <c r="E20" s="31"/>
      <c r="F20" s="78"/>
      <c r="G20" s="118"/>
    </row>
    <row r="21" spans="1:8">
      <c r="A21" s="15"/>
      <c r="C21" s="31">
        <f>C19*75%</f>
        <v>1893600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1920000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5260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60.4</v>
      </c>
      <c r="D29" s="118">
        <f>C29*10.764</f>
        <v>650.14559999999994</v>
      </c>
      <c r="E29" s="119">
        <f>D29*1.1</f>
        <v>715.16016000000002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R4" sqref="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792.5</v>
      </c>
      <c r="C2" s="4">
        <f t="shared" ref="C2:C15" si="2">B2*1.2</f>
        <v>951</v>
      </c>
      <c r="D2" s="4">
        <f t="shared" ref="D2:D15" si="3">C2*1.2</f>
        <v>1141.2</v>
      </c>
      <c r="E2" s="5">
        <f t="shared" ref="E2:E15" si="4">R2</f>
        <v>2751000</v>
      </c>
      <c r="F2" s="66">
        <f t="shared" ref="F2:F15" si="5">ROUND((E2/B2),0)</f>
        <v>3471</v>
      </c>
      <c r="G2" s="66">
        <f t="shared" ref="G2:G15" si="6">ROUND((E2/C2),0)</f>
        <v>2893</v>
      </c>
      <c r="H2" s="66">
        <f t="shared" ref="H2:H15" si="7">ROUND((E2/D2),0)</f>
        <v>2411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951</v>
      </c>
      <c r="Q2" s="75">
        <f t="shared" ref="Q2:Q9" si="10">P2/1.2</f>
        <v>792.5</v>
      </c>
      <c r="R2" s="2">
        <v>2751000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659.72222222222229</v>
      </c>
      <c r="C3" s="4">
        <f t="shared" si="2"/>
        <v>791.66666666666674</v>
      </c>
      <c r="D3" s="4">
        <f t="shared" si="3"/>
        <v>950</v>
      </c>
      <c r="E3" s="5">
        <f t="shared" si="4"/>
        <v>4500000</v>
      </c>
      <c r="F3" s="66">
        <f t="shared" si="5"/>
        <v>6821</v>
      </c>
      <c r="G3" s="66">
        <f t="shared" si="6"/>
        <v>5684</v>
      </c>
      <c r="H3" s="66">
        <f t="shared" si="7"/>
        <v>4737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950</v>
      </c>
      <c r="P3" s="75">
        <f t="shared" ref="P2:P3" si="11">O3/1.2</f>
        <v>791.66666666666674</v>
      </c>
      <c r="Q3" s="75">
        <f t="shared" si="10"/>
        <v>659.72222222222229</v>
      </c>
      <c r="R3" s="2">
        <v>4500000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>
        <v>0</v>
      </c>
      <c r="P6" s="75">
        <f t="shared" ref="P6:P7" si="12">O6/1.2</f>
        <v>0</v>
      </c>
      <c r="Q6" s="75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si="12"/>
        <v>0</v>
      </c>
      <c r="Q7" s="75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>O8/1.2</f>
        <v>0</v>
      </c>
      <c r="Q8" s="75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>O9/1.2</f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3" si="15">O11/1.2</f>
        <v>0</v>
      </c>
      <c r="Q11">
        <f t="shared" ref="Q11:Q15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f t="shared" si="15"/>
        <v>0</v>
      </c>
      <c r="Q12" s="75">
        <f t="shared" si="16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f t="shared" si="15"/>
        <v>0</v>
      </c>
      <c r="Q13" s="75">
        <f t="shared" si="16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f>O14/1.2</f>
        <v>0</v>
      </c>
      <c r="Q14" s="75">
        <f t="shared" si="16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f>O15/1.2</f>
        <v>0</v>
      </c>
      <c r="Q15" s="7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1" zoomScale="115" zoomScaleNormal="115" workbookViewId="0">
      <selection activeCell="N21" sqref="N2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Q25" sqref="Q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32" activeCellId="1" sqref="O35 K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2023-11-29T09:38:54Z</dcterms:modified>
</cp:coreProperties>
</file>