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B6B63E2F-BA8B-44F7-A78E-8D196AAD28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E9" i="1"/>
  <c r="F6" i="1"/>
  <c r="I35" i="1"/>
  <c r="H35" i="1"/>
  <c r="K14" i="1"/>
  <c r="J14" i="1"/>
  <c r="J13" i="1"/>
  <c r="I14" i="1"/>
  <c r="G35" i="1"/>
  <c r="F35" i="1"/>
  <c r="A35" i="1"/>
  <c r="I34" i="1"/>
  <c r="G33" i="1"/>
  <c r="G34" i="1"/>
  <c r="A34" i="1"/>
  <c r="A33" i="1"/>
  <c r="B18" i="1"/>
  <c r="G6" i="1"/>
  <c r="E8" i="1"/>
  <c r="E7" i="1"/>
  <c r="E6" i="1"/>
  <c r="C35" i="1" l="1"/>
  <c r="C34" i="1"/>
  <c r="C33" i="1"/>
  <c r="B10" i="1" l="1"/>
  <c r="B11" i="1" s="1"/>
  <c r="B8" i="1"/>
  <c r="B6" i="1"/>
  <c r="B5" i="1"/>
  <c r="B14" i="1" s="1"/>
  <c r="B12" i="1" l="1"/>
  <c r="B13" i="1" s="1"/>
  <c r="B15" i="1" s="1"/>
  <c r="B17" i="1" s="1"/>
  <c r="B19" i="1" s="1"/>
  <c r="I4" i="1"/>
  <c r="I5" i="1" s="1"/>
  <c r="I29" i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<sst xmlns="http://schemas.openxmlformats.org/spreadsheetml/2006/main" count="27" uniqueCount="26">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</sst>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13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23</xdr:col>
      <xdr:colOff>363947</xdr:colOff>
      <xdr:row>34</xdr:row>
      <xdr:rowOff>181895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D7F0DD-2FA7-B3EC-DF2A-15942B30A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5"/>
          <a:ext cx="14308547" cy="6592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230504</xdr:colOff>
      <xdr:row>47</xdr:row>
      <xdr:rowOff>20302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4AB449-358B-6CC0-21CB-85D71FDA7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1704" cy="8973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410313</xdr:colOff>
      <xdr:row>32</xdr:row>
      <xdr:rowOff>38956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3922FA-3D93-5883-401E-C10E47769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87113" cy="613495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19</xdr:col>
      <xdr:colOff>476997</xdr:colOff>
      <xdr:row>32</xdr:row>
      <xdr:rowOff>134193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9DE277-9179-15E8-052C-3566B927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5353797" cy="6039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G15" sqref="G15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ht="12" customHeight="1" x14ac:dyDescent="0.25">
      <c r="A1" s="2"/>
      <c r="B1" s="14"/>
      <c r="E1" s="2"/>
      <c r="F1" s="3"/>
      <c r="G1" s="3"/>
    </row>
    <row r="2" spans="1:13" ht="16.5" x14ac:dyDescent="0.3">
      <c r="A2" s="19"/>
      <c r="B2" s="30"/>
      <c r="C2" s="20"/>
      <c r="D2" s="10"/>
      <c r="E2" t="s">
        <v>13</v>
      </c>
    </row>
    <row r="3" spans="1:13" ht="16.5" x14ac:dyDescent="0.3">
      <c r="A3" s="19" t="s">
        <v>0</v>
      </c>
      <c r="B3" s="31">
        <v>8000</v>
      </c>
      <c r="C3" s="21"/>
      <c r="D3" s="9"/>
      <c r="E3" s="4">
        <v>2022</v>
      </c>
      <c r="F3" s="5">
        <v>2023</v>
      </c>
      <c r="G3" s="6">
        <f>F3-E3</f>
        <v>1</v>
      </c>
      <c r="I3">
        <v>26250</v>
      </c>
      <c r="L3" s="5"/>
      <c r="M3" s="6"/>
    </row>
    <row r="4" spans="1:13" ht="33" x14ac:dyDescent="0.3">
      <c r="A4" s="22" t="s">
        <v>1</v>
      </c>
      <c r="B4" s="31">
        <v>2500</v>
      </c>
      <c r="C4" s="21"/>
      <c r="D4" s="9"/>
      <c r="E4" s="7"/>
      <c r="F4" s="5"/>
      <c r="G4" s="6"/>
      <c r="I4">
        <f>I3/100*115</f>
        <v>30187.5</v>
      </c>
      <c r="K4" s="40"/>
      <c r="L4" s="5"/>
      <c r="M4" s="6"/>
    </row>
    <row r="5" spans="1:13" ht="16.5" x14ac:dyDescent="0.3">
      <c r="A5" s="19" t="s">
        <v>2</v>
      </c>
      <c r="B5" s="31">
        <f>B3-B4</f>
        <v>5500</v>
      </c>
      <c r="C5" s="21"/>
      <c r="D5" s="9"/>
      <c r="E5" t="s">
        <v>23</v>
      </c>
      <c r="F5" t="s">
        <v>25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1">
        <f>B4</f>
        <v>2500</v>
      </c>
      <c r="C6" s="21"/>
      <c r="D6" s="9">
        <v>321</v>
      </c>
      <c r="E6">
        <f>29.8*10.764</f>
        <v>320.7672</v>
      </c>
      <c r="F6" s="9">
        <f>37.04*10.764</f>
        <v>398.69855999999999</v>
      </c>
      <c r="G6" s="17">
        <f>F6/E8</f>
        <v>1.0874926600117438</v>
      </c>
      <c r="H6" s="35"/>
      <c r="I6" s="35"/>
      <c r="L6" s="5"/>
      <c r="M6" s="6"/>
    </row>
    <row r="7" spans="1:13" ht="16.5" x14ac:dyDescent="0.3">
      <c r="A7" s="19" t="s">
        <v>4</v>
      </c>
      <c r="B7" s="23">
        <v>0</v>
      </c>
      <c r="C7" s="24"/>
      <c r="D7" s="1">
        <f>D6*1.1</f>
        <v>353.1</v>
      </c>
      <c r="E7">
        <f>4.26*10.764</f>
        <v>45.854639999999996</v>
      </c>
      <c r="F7" s="9"/>
      <c r="G7" s="8"/>
      <c r="H7" s="35"/>
      <c r="I7" s="35"/>
      <c r="L7" s="36"/>
      <c r="M7" s="37"/>
    </row>
    <row r="8" spans="1:13" ht="16.5" x14ac:dyDescent="0.3">
      <c r="A8" s="19" t="s">
        <v>5</v>
      </c>
      <c r="B8" s="23">
        <f>B9-B7</f>
        <v>60</v>
      </c>
      <c r="C8" s="24"/>
      <c r="D8" s="33">
        <f>D7+46</f>
        <v>399.1</v>
      </c>
      <c r="E8" s="9">
        <f>SUM(E6:E7)</f>
        <v>366.62184000000002</v>
      </c>
      <c r="F8" s="16"/>
      <c r="G8" s="8"/>
      <c r="H8" s="35"/>
      <c r="I8" s="35"/>
      <c r="L8" s="36"/>
      <c r="M8" s="37"/>
    </row>
    <row r="9" spans="1:13" ht="16.5" x14ac:dyDescent="0.3">
      <c r="A9" s="19" t="s">
        <v>6</v>
      </c>
      <c r="B9" s="23">
        <v>60</v>
      </c>
      <c r="C9" s="24"/>
      <c r="D9" s="1"/>
      <c r="E9" s="16">
        <f>E8*1.1</f>
        <v>403.28402400000004</v>
      </c>
      <c r="F9" s="9"/>
      <c r="G9" s="16"/>
      <c r="H9" s="35"/>
      <c r="I9" s="35"/>
      <c r="J9" s="38"/>
      <c r="K9" s="38"/>
      <c r="L9" s="34"/>
      <c r="M9" s="37"/>
    </row>
    <row r="10" spans="1:13" ht="33" x14ac:dyDescent="0.3">
      <c r="A10" s="22" t="s">
        <v>7</v>
      </c>
      <c r="B10" s="23">
        <f>90*B7/B9</f>
        <v>0</v>
      </c>
      <c r="C10" s="24"/>
      <c r="D10" s="1"/>
      <c r="E10" s="16"/>
      <c r="F10" s="43"/>
      <c r="G10" s="16"/>
      <c r="H10" s="35"/>
      <c r="I10" s="35"/>
      <c r="J10" s="38"/>
      <c r="K10" s="38"/>
      <c r="L10" s="34"/>
      <c r="M10" s="37"/>
    </row>
    <row r="11" spans="1:13" ht="16.5" x14ac:dyDescent="0.3">
      <c r="A11" s="19"/>
      <c r="B11" s="32">
        <f>B10%</f>
        <v>0</v>
      </c>
      <c r="C11" s="45"/>
      <c r="D11" s="41"/>
      <c r="G11" s="16"/>
      <c r="H11" s="35"/>
      <c r="I11" s="35"/>
      <c r="J11" s="38"/>
      <c r="K11" s="38"/>
      <c r="L11" s="34"/>
      <c r="M11" s="39"/>
    </row>
    <row r="12" spans="1:13" ht="16.5" x14ac:dyDescent="0.3">
      <c r="A12" s="19" t="s">
        <v>8</v>
      </c>
      <c r="B12" s="31">
        <f>B6*B11</f>
        <v>0</v>
      </c>
      <c r="C12" s="25"/>
      <c r="D12" s="42"/>
      <c r="F12" s="9"/>
      <c r="G12" s="16"/>
      <c r="H12" s="35"/>
      <c r="I12" s="35">
        <v>321</v>
      </c>
      <c r="J12" s="38">
        <v>46</v>
      </c>
      <c r="K12" s="38"/>
      <c r="L12" s="34"/>
      <c r="M12" s="6"/>
    </row>
    <row r="13" spans="1:13" ht="16.5" x14ac:dyDescent="0.3">
      <c r="A13" s="19" t="s">
        <v>9</v>
      </c>
      <c r="B13" s="31">
        <f>B6-B12</f>
        <v>2500</v>
      </c>
      <c r="C13" s="25"/>
      <c r="D13" s="42"/>
      <c r="G13" s="16"/>
      <c r="H13" s="35"/>
      <c r="I13" s="35">
        <v>8200</v>
      </c>
      <c r="J13" s="38">
        <f>I13*40%</f>
        <v>3280</v>
      </c>
      <c r="K13" s="38"/>
      <c r="L13" s="34"/>
      <c r="M13" s="6"/>
    </row>
    <row r="14" spans="1:13" ht="16.5" x14ac:dyDescent="0.3">
      <c r="A14" s="19" t="s">
        <v>2</v>
      </c>
      <c r="B14" s="31">
        <f>B5</f>
        <v>5500</v>
      </c>
      <c r="C14" s="21"/>
      <c r="D14" s="9"/>
      <c r="E14" s="9"/>
      <c r="F14" s="16"/>
      <c r="G14" s="16"/>
      <c r="H14" s="35"/>
      <c r="I14" s="35">
        <f>I13*I12</f>
        <v>2632200</v>
      </c>
      <c r="J14" s="38">
        <f>J13*J12</f>
        <v>150880</v>
      </c>
      <c r="K14" s="38">
        <f>I14+J14</f>
        <v>2783080</v>
      </c>
      <c r="L14" s="34"/>
      <c r="M14" s="6"/>
    </row>
    <row r="15" spans="1:13" ht="16.5" x14ac:dyDescent="0.3">
      <c r="A15" s="19" t="s">
        <v>10</v>
      </c>
      <c r="B15" s="31">
        <f>B14+B13</f>
        <v>8000</v>
      </c>
      <c r="C15" s="21"/>
      <c r="D15" s="9"/>
      <c r="G15" s="16"/>
      <c r="H15" s="38"/>
      <c r="I15" s="38"/>
      <c r="J15" s="38"/>
      <c r="K15" s="38"/>
      <c r="L15" s="34"/>
      <c r="M15" s="6"/>
    </row>
    <row r="16" spans="1:13" ht="16.5" x14ac:dyDescent="0.3">
      <c r="A16" s="19" t="s">
        <v>22</v>
      </c>
      <c r="B16" s="26">
        <v>367</v>
      </c>
      <c r="C16" s="46"/>
      <c r="D16" s="9"/>
      <c r="E16" s="8"/>
      <c r="F16" s="8"/>
      <c r="G16" s="8"/>
      <c r="H16" s="9"/>
      <c r="M16" s="37"/>
    </row>
    <row r="17" spans="1:14" ht="16.5" x14ac:dyDescent="0.3">
      <c r="A17" s="46" t="s">
        <v>21</v>
      </c>
      <c r="B17" s="27">
        <f>B16*B15</f>
        <v>2936000</v>
      </c>
      <c r="C17" s="47"/>
      <c r="D17" s="9"/>
      <c r="E17" s="8"/>
      <c r="F17" s="44"/>
      <c r="G17" s="8"/>
      <c r="H17" s="9"/>
      <c r="M17" s="8"/>
      <c r="N17" s="9"/>
    </row>
    <row r="18" spans="1:14" ht="16.5" x14ac:dyDescent="0.3">
      <c r="A18" s="46" t="s">
        <v>12</v>
      </c>
      <c r="B18" s="27">
        <f>399*B4</f>
        <v>997500</v>
      </c>
      <c r="C18" s="47"/>
      <c r="D18" s="9"/>
      <c r="E18" s="9"/>
      <c r="F18" s="8"/>
    </row>
    <row r="19" spans="1:14" ht="16.5" x14ac:dyDescent="0.3">
      <c r="A19" s="26" t="s">
        <v>16</v>
      </c>
      <c r="B19" s="27">
        <f>B17*0.03/12</f>
        <v>7340</v>
      </c>
      <c r="C19" s="27"/>
      <c r="D19" s="9"/>
      <c r="E19" s="9"/>
      <c r="F19" s="8"/>
    </row>
    <row r="20" spans="1:14" x14ac:dyDescent="0.25">
      <c r="B20" s="15"/>
    </row>
    <row r="21" spans="1:14" x14ac:dyDescent="0.25">
      <c r="B21" s="15"/>
      <c r="D21" t="s">
        <v>24</v>
      </c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312</v>
      </c>
      <c r="C25" s="11"/>
      <c r="D25" s="11"/>
      <c r="E25" s="11">
        <v>2600000</v>
      </c>
      <c r="F25" s="13">
        <f t="shared" ref="F25:F31" si="0">E25/B25</f>
        <v>8333.3333333333339</v>
      </c>
      <c r="G25" s="13" t="e">
        <f>E25/C25</f>
        <v>#DIV/0!</v>
      </c>
      <c r="H25" s="13" t="e">
        <f>E25/#REF!</f>
        <v>#REF!</v>
      </c>
      <c r="I25" s="11">
        <f>C25/B25</f>
        <v>0</v>
      </c>
      <c r="J25" s="18"/>
    </row>
    <row r="26" spans="1:14" ht="17.25" x14ac:dyDescent="0.3">
      <c r="B26" s="12">
        <v>321</v>
      </c>
      <c r="C26" s="11"/>
      <c r="D26" s="11"/>
      <c r="E26" s="11">
        <v>2650000</v>
      </c>
      <c r="F26" s="13">
        <f t="shared" si="0"/>
        <v>8255.4517133956379</v>
      </c>
      <c r="G26" s="13" t="e">
        <f>E26/C26</f>
        <v>#DIV/0!</v>
      </c>
      <c r="H26" s="13" t="e">
        <f>E26/#REF!</f>
        <v>#REF!</v>
      </c>
      <c r="I26" s="11">
        <f>C26/B26</f>
        <v>0</v>
      </c>
      <c r="J26" s="18"/>
    </row>
    <row r="27" spans="1:14" x14ac:dyDescent="0.25">
      <c r="B27" s="12"/>
      <c r="C27" s="11">
        <v>580</v>
      </c>
      <c r="D27" s="11"/>
      <c r="E27" s="13">
        <v>2770000</v>
      </c>
      <c r="F27" s="13" t="e">
        <f t="shared" si="0"/>
        <v>#DIV/0!</v>
      </c>
      <c r="G27" s="13">
        <f t="shared" ref="G27:G31" si="1">E27/C27</f>
        <v>4775.8620689655172</v>
      </c>
      <c r="H27" s="13" t="e">
        <f>E27/#REF!</f>
        <v>#REF!</v>
      </c>
      <c r="I27" s="11"/>
    </row>
    <row r="28" spans="1:14" x14ac:dyDescent="0.25">
      <c r="B28" s="12">
        <v>221</v>
      </c>
      <c r="C28" s="11"/>
      <c r="D28" s="11"/>
      <c r="E28" s="13">
        <v>1900000</v>
      </c>
      <c r="F28" s="13">
        <f t="shared" si="0"/>
        <v>8597.285067873303</v>
      </c>
      <c r="G28" s="13" t="e">
        <f t="shared" si="1"/>
        <v>#DIV/0!</v>
      </c>
      <c r="H28" s="13" t="e">
        <f>E28/#REF!</f>
        <v>#REF!</v>
      </c>
      <c r="I28" s="11" t="e">
        <f>#REF!/B28</f>
        <v>#REF!</v>
      </c>
    </row>
    <row r="29" spans="1:14" x14ac:dyDescent="0.25">
      <c r="B29" s="12"/>
      <c r="C29" s="28"/>
      <c r="E29" s="29"/>
      <c r="F29" s="29" t="e">
        <f t="shared" si="0"/>
        <v>#DIV/0!</v>
      </c>
      <c r="G29" s="13" t="e">
        <f t="shared" si="1"/>
        <v>#DIV/0!</v>
      </c>
      <c r="H29" s="29" t="e">
        <f>E29/#REF!</f>
        <v>#REF!</v>
      </c>
      <c r="I29" s="11" t="e">
        <f>C29/B29</f>
        <v>#DIV/0!</v>
      </c>
    </row>
    <row r="30" spans="1:14" x14ac:dyDescent="0.25">
      <c r="E30" s="29"/>
      <c r="F30" s="29" t="e">
        <f t="shared" si="0"/>
        <v>#DIV/0!</v>
      </c>
      <c r="G30" s="29" t="e">
        <f t="shared" si="1"/>
        <v>#DIV/0!</v>
      </c>
      <c r="H30" s="29" t="e">
        <f>E30/#REF!</f>
        <v>#REF!</v>
      </c>
      <c r="I30" t="e">
        <f>#REF!/B30</f>
        <v>#REF!</v>
      </c>
    </row>
    <row r="31" spans="1:14" x14ac:dyDescent="0.25">
      <c r="E31" s="28"/>
      <c r="F31" s="29" t="e">
        <f t="shared" si="0"/>
        <v>#DIV/0!</v>
      </c>
      <c r="G31" s="29" t="e">
        <f t="shared" si="1"/>
        <v>#DIV/0!</v>
      </c>
      <c r="H31" s="29" t="e">
        <f>E31/#REF!</f>
        <v>#REF!</v>
      </c>
    </row>
    <row r="33" spans="1:9" x14ac:dyDescent="0.25">
      <c r="A33">
        <f>30.075*10.764</f>
        <v>323.72729999999996</v>
      </c>
      <c r="B33" s="10">
        <v>2550000</v>
      </c>
      <c r="C33">
        <f>B33/A33</f>
        <v>7877.0001788542404</v>
      </c>
      <c r="D33">
        <v>153000</v>
      </c>
      <c r="E33">
        <v>25500</v>
      </c>
      <c r="F33">
        <f>E33+D33+B33</f>
        <v>2728500</v>
      </c>
      <c r="G33">
        <f>F33/A33</f>
        <v>8428.3901913740374</v>
      </c>
      <c r="H33" s="9"/>
    </row>
    <row r="34" spans="1:9" x14ac:dyDescent="0.25">
      <c r="A34">
        <f>29.8*10.764</f>
        <v>320.7672</v>
      </c>
      <c r="B34" s="10">
        <v>2650000</v>
      </c>
      <c r="C34">
        <f>B34/A34</f>
        <v>8261.4431899520896</v>
      </c>
      <c r="D34">
        <v>159000</v>
      </c>
      <c r="E34">
        <v>26500</v>
      </c>
      <c r="F34">
        <f>E34+D34+B34</f>
        <v>2835500</v>
      </c>
      <c r="G34">
        <f>F34/A34</f>
        <v>8839.7442132487358</v>
      </c>
      <c r="H34" s="9">
        <v>367</v>
      </c>
      <c r="I34" s="9">
        <f>B34/H34</f>
        <v>7220.7084468664852</v>
      </c>
    </row>
    <row r="35" spans="1:9" x14ac:dyDescent="0.25">
      <c r="A35">
        <f>30.075*10.764</f>
        <v>323.72729999999996</v>
      </c>
      <c r="B35" s="10">
        <v>2700000</v>
      </c>
      <c r="C35">
        <f>B35/A35</f>
        <v>8340.353130551548</v>
      </c>
      <c r="D35">
        <v>162000</v>
      </c>
      <c r="E35">
        <v>27000</v>
      </c>
      <c r="F35">
        <f>E35+D35+B35</f>
        <v>2889000</v>
      </c>
      <c r="G35">
        <f>F35/A35</f>
        <v>8924.177849690157</v>
      </c>
      <c r="H35">
        <f>74+324</f>
        <v>398</v>
      </c>
      <c r="I35" s="9">
        <f>B35/H35</f>
        <v>6783.9195979899496</v>
      </c>
    </row>
    <row r="36" spans="1:9" ht="15.75" x14ac:dyDescent="0.25">
      <c r="A36" s="34"/>
    </row>
    <row r="37" spans="1:9" ht="15.75" x14ac:dyDescent="0.25">
      <c r="A37" s="34"/>
    </row>
    <row r="38" spans="1:9" ht="15.75" x14ac:dyDescent="0.25">
      <c r="A38" s="34"/>
    </row>
    <row r="39" spans="1:9" ht="15.75" x14ac:dyDescent="0.25">
      <c r="A39" s="34"/>
    </row>
    <row r="40" spans="1:9" ht="15.75" x14ac:dyDescent="0.25">
      <c r="A40" s="34"/>
    </row>
    <row r="41" spans="1:9" ht="15.75" x14ac:dyDescent="0.25">
      <c r="A41" s="34"/>
    </row>
    <row r="42" spans="1:9" ht="15.75" x14ac:dyDescent="0.25">
      <c r="A42" s="34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W27" sqref="W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V21" sqref="V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X28" sqref="X28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H29" sqref="H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2023-11-25T07:02:34Z</dcterms:modified>
</cp:coreProperties>
</file>