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M_S_Bright Plasto_Plot No_C_72\"/>
    </mc:Choice>
  </mc:AlternateContent>
  <bookViews>
    <workbookView xWindow="0" yWindow="0" windowWidth="2370" windowHeight="0" tabRatio="481"/>
  </bookViews>
  <sheets>
    <sheet name="Sheet1" sheetId="1" r:id="rId1"/>
    <sheet name="Listing1" sheetId="2" r:id="rId2"/>
  </sheets>
  <calcPr calcId="152511"/>
</workbook>
</file>

<file path=xl/calcChain.xml><?xml version="1.0" encoding="utf-8"?>
<calcChain xmlns="http://schemas.openxmlformats.org/spreadsheetml/2006/main">
  <c r="C57" i="1" l="1"/>
  <c r="C4" i="1" l="1"/>
  <c r="C23" i="2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I7" i="1"/>
  <c r="C46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54" i="1"/>
  <c r="C55" i="1" s="1"/>
  <c r="C56" i="1" s="1"/>
  <c r="C47" i="1" l="1"/>
  <c r="C48" i="1" s="1"/>
  <c r="C49" i="1" s="1"/>
  <c r="C53" i="1" l="1"/>
  <c r="C50" i="1"/>
  <c r="C51" i="1" s="1"/>
  <c r="C52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<sst xmlns="http://schemas.openxmlformats.org/spreadsheetml/2006/main" count="27" uniqueCount="24">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</sst>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0" fillId="0" borderId="0" xfId="0" applyNumberFormat="1"/>
    <xf numFmtId="1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517712</xdr:colOff>
      <xdr:row>2</xdr:row>
      <xdr:rowOff>7844</xdr:rowOff>
    </xdr:from>
    <xdr:to>
      <xdr:col>10</xdr:col>
      <xdr:colOff>160245</xdr:colOff>
      <xdr:row>18</xdr:row>
      <xdr:rowOff>74519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712" y="388844"/>
          <a:ext cx="5693709" cy="3114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"/>
  <sheetViews>
    <sheetView tabSelected="1" zoomScaleNormal="100" workbookViewId="0">
      <pane xSplit="3" ySplit="5" topLeftCell="H6" activePane="bottomRight" state="frozen"/>
      <selection pane="topRight" activeCell="D1" sqref="D1"/>
      <selection pane="bottomLeft" activeCell="A6" sqref="A6"/>
      <selection pane="bottomRight" activeCell="C34" sqref="C34"/>
    </sheetView>
  </sheetViews>
  <sheetFormatPr defaultRowHeight="16.5" x14ac:dyDescent="0.3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500</v>
      </c>
      <c r="E2" s="4"/>
      <c r="F2" s="4"/>
      <c r="G2" s="23"/>
      <c r="H2" s="1"/>
    </row>
    <row r="3" spans="1:15" x14ac:dyDescent="0.3">
      <c r="B3" s="22" t="s">
        <v>10</v>
      </c>
      <c r="C3" s="25">
        <v>6500</v>
      </c>
      <c r="D3" s="13"/>
      <c r="E3" s="24"/>
      <c r="F3" s="24"/>
      <c r="G3" s="13"/>
      <c r="H3" s="1"/>
    </row>
    <row r="4" spans="1:15" ht="24" customHeight="1" x14ac:dyDescent="0.3">
      <c r="B4" s="73" t="s">
        <v>21</v>
      </c>
      <c r="C4" s="70">
        <f>ROUND((C2*C3),0)</f>
        <v>3250000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 x14ac:dyDescent="0.35">
      <c r="B7" s="60" t="s">
        <v>23</v>
      </c>
      <c r="C7" s="63">
        <v>174.51</v>
      </c>
      <c r="D7" s="40">
        <v>2011</v>
      </c>
      <c r="E7" s="40">
        <v>2023</v>
      </c>
      <c r="F7" s="40">
        <v>50</v>
      </c>
      <c r="G7" s="58">
        <v>9500</v>
      </c>
      <c r="H7" s="67">
        <v>12</v>
      </c>
      <c r="I7" s="68">
        <f>IF(H7&gt;=5,90*H7/F7,0)</f>
        <v>21.6</v>
      </c>
      <c r="J7" s="69">
        <f t="shared" ref="J7:J12" si="0">G7/100*I7</f>
        <v>2052</v>
      </c>
      <c r="K7" s="69">
        <f>ROUND((G7-J7),0)</f>
        <v>7448</v>
      </c>
      <c r="L7" s="69">
        <f>ROUND((K7*C7),0)</f>
        <v>1299750</v>
      </c>
      <c r="M7" s="69">
        <f>ROUND((C7*G7),0)</f>
        <v>1657845</v>
      </c>
    </row>
    <row r="8" spans="1:15" ht="17.25" hidden="1" thickBot="1" x14ac:dyDescent="0.35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 x14ac:dyDescent="0.35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 x14ac:dyDescent="0.35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 x14ac:dyDescent="0.35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 x14ac:dyDescent="0.35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 x14ac:dyDescent="0.35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 x14ac:dyDescent="0.35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 x14ac:dyDescent="0.35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 x14ac:dyDescent="0.35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 x14ac:dyDescent="0.35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 x14ac:dyDescent="0.35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 x14ac:dyDescent="0.35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 x14ac:dyDescent="0.35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 x14ac:dyDescent="0.35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 x14ac:dyDescent="0.35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 x14ac:dyDescent="0.35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 x14ac:dyDescent="0.35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 x14ac:dyDescent="0.35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 x14ac:dyDescent="0.35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 x14ac:dyDescent="0.3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1299750</v>
      </c>
      <c r="M27" s="15">
        <f>SUM(M7:M26)</f>
        <v>1657845</v>
      </c>
    </row>
    <row r="28" spans="1:14" hidden="1" x14ac:dyDescent="0.3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 x14ac:dyDescent="0.3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 x14ac:dyDescent="0.3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 x14ac:dyDescent="0.3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 x14ac:dyDescent="0.3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 x14ac:dyDescent="0.3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 x14ac:dyDescent="0.3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 x14ac:dyDescent="0.3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 x14ac:dyDescent="0.3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 x14ac:dyDescent="0.3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 x14ac:dyDescent="0.3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 x14ac:dyDescent="0.3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 x14ac:dyDescent="0.3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 x14ac:dyDescent="0.3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 x14ac:dyDescent="0.3">
      <c r="B46" s="2" t="s">
        <v>16</v>
      </c>
      <c r="C46" s="70">
        <f>C4</f>
        <v>3250000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 x14ac:dyDescent="0.3">
      <c r="B47" s="2" t="s">
        <v>17</v>
      </c>
      <c r="C47" s="70">
        <f>L27</f>
        <v>1299750</v>
      </c>
      <c r="D47" s="17"/>
      <c r="E47" s="17"/>
      <c r="F47" s="17"/>
      <c r="G47" s="17"/>
      <c r="H47" s="18"/>
      <c r="K47" s="18"/>
    </row>
    <row r="48" spans="2:15" x14ac:dyDescent="0.3">
      <c r="B48" s="11" t="s">
        <v>12</v>
      </c>
      <c r="C48" s="70">
        <f>C46+C47</f>
        <v>4549750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 x14ac:dyDescent="0.3">
      <c r="B49" s="11" t="s">
        <v>13</v>
      </c>
      <c r="C49" s="70">
        <f>ROUND((C48*0.95),0)</f>
        <v>4322263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 x14ac:dyDescent="0.3">
      <c r="B50" s="28" t="s">
        <v>11</v>
      </c>
      <c r="C50" s="70">
        <f>C48*0.8</f>
        <v>3639800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 x14ac:dyDescent="0.3">
      <c r="B51" s="33"/>
      <c r="C51" s="70">
        <f>ROUNDUP(C50,0)</f>
        <v>3639800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 x14ac:dyDescent="0.3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 x14ac:dyDescent="0.3">
      <c r="B53" s="11" t="s">
        <v>14</v>
      </c>
      <c r="C53" s="70">
        <f>ROUND((C48*0.8),0)</f>
        <v>3639800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 x14ac:dyDescent="0.3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 x14ac:dyDescent="0.3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 x14ac:dyDescent="0.3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 x14ac:dyDescent="0.3">
      <c r="B57" s="11" t="s">
        <v>18</v>
      </c>
      <c r="C57" s="70">
        <f>L27*0.85</f>
        <v>1104787.5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 x14ac:dyDescent="0.3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 x14ac:dyDescent="0.3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 x14ac:dyDescent="0.3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 x14ac:dyDescent="0.3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 x14ac:dyDescent="0.3">
      <c r="C62" s="81"/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 x14ac:dyDescent="0.3">
      <c r="C63" s="81"/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 x14ac:dyDescent="0.3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 x14ac:dyDescent="0.3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 x14ac:dyDescent="0.3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 x14ac:dyDescent="0.3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 x14ac:dyDescent="0.3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 x14ac:dyDescent="0.3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 x14ac:dyDescent="0.3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 x14ac:dyDescent="0.3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 x14ac:dyDescent="0.3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 x14ac:dyDescent="0.3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 x14ac:dyDescent="0.3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 x14ac:dyDescent="0.3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 x14ac:dyDescent="0.3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 x14ac:dyDescent="0.3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 x14ac:dyDescent="0.3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 x14ac:dyDescent="0.3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 x14ac:dyDescent="0.3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 x14ac:dyDescent="0.3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 x14ac:dyDescent="0.3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 x14ac:dyDescent="0.3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 x14ac:dyDescent="0.3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 x14ac:dyDescent="0.3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 x14ac:dyDescent="0.3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 x14ac:dyDescent="0.3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 x14ac:dyDescent="0.3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 x14ac:dyDescent="0.3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 x14ac:dyDescent="0.3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 x14ac:dyDescent="0.3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 x14ac:dyDescent="0.3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 x14ac:dyDescent="0.3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 x14ac:dyDescent="0.3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 x14ac:dyDescent="0.3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 x14ac:dyDescent="0.3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 x14ac:dyDescent="0.3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 x14ac:dyDescent="0.3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 x14ac:dyDescent="0.3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 x14ac:dyDescent="0.3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 x14ac:dyDescent="0.3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 x14ac:dyDescent="0.3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 x14ac:dyDescent="0.3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 x14ac:dyDescent="0.3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 x14ac:dyDescent="0.3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 x14ac:dyDescent="0.3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 x14ac:dyDescent="0.3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 x14ac:dyDescent="0.3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 x14ac:dyDescent="0.3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 x14ac:dyDescent="0.3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 x14ac:dyDescent="0.3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 x14ac:dyDescent="0.3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 x14ac:dyDescent="0.3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 x14ac:dyDescent="0.3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 x14ac:dyDescent="0.3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 x14ac:dyDescent="0.3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 x14ac:dyDescent="0.3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 x14ac:dyDescent="0.3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 x14ac:dyDescent="0.3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 x14ac:dyDescent="0.3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 x14ac:dyDescent="0.3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 x14ac:dyDescent="0.3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 x14ac:dyDescent="0.3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 x14ac:dyDescent="0.3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 x14ac:dyDescent="0.3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 x14ac:dyDescent="0.3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 x14ac:dyDescent="0.3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 x14ac:dyDescent="0.3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 x14ac:dyDescent="0.3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 x14ac:dyDescent="0.3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 x14ac:dyDescent="0.3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 x14ac:dyDescent="0.3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 x14ac:dyDescent="0.3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 x14ac:dyDescent="0.3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 x14ac:dyDescent="0.3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 x14ac:dyDescent="0.3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 x14ac:dyDescent="0.3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 x14ac:dyDescent="0.3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 x14ac:dyDescent="0.3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 x14ac:dyDescent="0.3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 x14ac:dyDescent="0.3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 x14ac:dyDescent="0.3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 x14ac:dyDescent="0.3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 x14ac:dyDescent="0.3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 x14ac:dyDescent="0.3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 x14ac:dyDescent="0.3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 x14ac:dyDescent="0.3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 x14ac:dyDescent="0.3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 x14ac:dyDescent="0.3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 x14ac:dyDescent="0.3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 x14ac:dyDescent="0.3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 x14ac:dyDescent="0.3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 x14ac:dyDescent="0.3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 x14ac:dyDescent="0.3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 x14ac:dyDescent="0.3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 x14ac:dyDescent="0.3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 x14ac:dyDescent="0.3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 x14ac:dyDescent="0.3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 x14ac:dyDescent="0.3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 x14ac:dyDescent="0.3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 x14ac:dyDescent="0.3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 x14ac:dyDescent="0.3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 x14ac:dyDescent="0.3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 x14ac:dyDescent="0.3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 x14ac:dyDescent="0.3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 x14ac:dyDescent="0.3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 x14ac:dyDescent="0.3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 x14ac:dyDescent="0.3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 x14ac:dyDescent="0.3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 x14ac:dyDescent="0.3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 x14ac:dyDescent="0.3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 x14ac:dyDescent="0.3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 x14ac:dyDescent="0.3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 x14ac:dyDescent="0.3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 x14ac:dyDescent="0.3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 x14ac:dyDescent="0.3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 x14ac:dyDescent="0.3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 x14ac:dyDescent="0.3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 x14ac:dyDescent="0.3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 x14ac:dyDescent="0.3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 x14ac:dyDescent="0.3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 x14ac:dyDescent="0.3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 x14ac:dyDescent="0.3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 x14ac:dyDescent="0.3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 x14ac:dyDescent="0.3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 x14ac:dyDescent="0.3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 x14ac:dyDescent="0.3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 x14ac:dyDescent="0.3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 x14ac:dyDescent="0.3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 x14ac:dyDescent="0.3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 x14ac:dyDescent="0.3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 x14ac:dyDescent="0.3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 x14ac:dyDescent="0.3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 x14ac:dyDescent="0.3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1:C23"/>
  <sheetViews>
    <sheetView topLeftCell="A12" zoomScaleNormal="100" workbookViewId="0">
      <selection activeCell="E26" sqref="E26"/>
    </sheetView>
  </sheetViews>
  <sheetFormatPr defaultRowHeight="15" x14ac:dyDescent="0.25"/>
  <sheetData>
    <row r="21" spans="3:3" x14ac:dyDescent="0.25">
      <c r="C21">
        <v>2013000</v>
      </c>
    </row>
    <row r="22" spans="3:3" x14ac:dyDescent="0.25">
      <c r="C22">
        <v>2207</v>
      </c>
    </row>
    <row r="23" spans="3:3" x14ac:dyDescent="0.25">
      <c r="C23" s="80">
        <f>C21/C22</f>
        <v>912.09787041232437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Listing1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2023-11-22T05:56:13Z</dcterms:modified>
</cp:coreProperties>
</file>