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/>
  <c r="P5"/>
  <c r="J5"/>
  <c r="I5"/>
  <c r="E5"/>
  <c r="A5"/>
  <c r="B4"/>
  <c r="P4"/>
  <c r="J4"/>
  <c r="I4"/>
  <c r="E4"/>
  <c r="A4"/>
  <c r="B3"/>
  <c r="P3"/>
  <c r="J3"/>
  <c r="I3"/>
  <c r="E3"/>
  <c r="A3"/>
  <c r="Q2"/>
  <c r="B2" s="1"/>
  <c r="J2"/>
  <c r="I2"/>
  <c r="E2"/>
  <c r="A2"/>
  <c r="F3" l="1"/>
  <c r="C3"/>
  <c r="F5"/>
  <c r="C5"/>
  <c r="F2"/>
  <c r="C2"/>
  <c r="F4"/>
  <c r="C4"/>
  <c r="O9" i="42"/>
  <c r="O8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G4" l="1"/>
  <c r="D4"/>
  <c r="H4" s="1"/>
  <c r="G5"/>
  <c r="D5"/>
  <c r="H5" s="1"/>
  <c r="G2"/>
  <c r="D2"/>
  <c r="H2" s="1"/>
  <c r="G3"/>
  <c r="D3"/>
  <c r="H3" s="1"/>
  <c r="C11"/>
  <c r="D11" s="1"/>
  <c r="H11" s="1"/>
  <c r="F11"/>
  <c r="G9"/>
  <c r="G11"/>
  <c r="F8"/>
  <c r="F10"/>
  <c r="H6"/>
  <c r="H7"/>
  <c r="H8"/>
  <c r="H9"/>
  <c r="H10"/>
  <c r="F6"/>
  <c r="F7"/>
  <c r="F9"/>
  <c r="O5" i="42" l="1"/>
  <c r="O6"/>
  <c r="O7"/>
  <c r="O4"/>
  <c r="J15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<sst xmlns="http://schemas.openxmlformats.org/spreadsheetml/2006/main" count="134" uniqueCount="104">
  <si>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</si>
  <si>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</si>
  <si>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</si>
  <si>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</si>
  <si>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</si>
  <si>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</si>
  <si>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</si>
  <si>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</si>
  <si>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</si>
  <si>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</si>
  <si>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</si>
  <si>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</si>
  <si>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</si>
  <si>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</si>
  <si>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</si>
  <si>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</si>
  <si>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</si>
  <si>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</si>
  <si>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</si>
  <si>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</si>
  <si>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</si>
  <si>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</si>
  <si>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</si>
  <si>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</si>
  <si>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</si>
  <si>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</si>
  <si>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</si>
  <si>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</si>
  <si>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</si>
  <si>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</si>
  <si>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</si>
  <si>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</si>
  <si>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</si>
  <si>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</si>
  <si>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</si>
  <si>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</si>
  <si>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</si>
  <si>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</si>
  <si>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</si>
  <si>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</si>
  <si>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</si>
  <si>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</si>
  <si>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</si>
  <si>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</si>
  <si>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</si>
  <si>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</si>
  <si>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</si>
  <si>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</si>
  <si>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</si>
  <si>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</si>
  <si>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</si>
  <si>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</si>
  <si>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</si>
  <si>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</si>
  <si>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</si>
  <si>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</si>
  <si>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</si>
  <si>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</si>
  <si>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</si>
  <si>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</si>
  <si>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</si>
  <si>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</si>
  <si>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</si>
  <si>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</si>
  <si>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</si>
  <si>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</si>
  <si>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</si>
  <si>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</si>
  <si>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</si>
  <si>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</si>
  <si>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</si>
  <si>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</si>
  <si>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</si>
  <si>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</si>
  <si>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</si>
  <si>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</si>
  <si>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</si>
  <si>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</si>
  <si>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</si>
  <si>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</si>
  <si>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</si>
  <si>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</si>
  <si>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</si>
  <si>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</si>
  <si>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</si>
  <si>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</si>
  <si>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</si>
  <si>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</si>
  <si>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</si>
  <si>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</si>
  <si>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</si>
  <si>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</si>
  <si>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</si>
  <si>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</si>
  <si>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</si>
  <si>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</si>
  <si>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</si>
  <si>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</si>
  <si>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</si>
  <si>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</si>
  <si>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</si>
  <si>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rate on BA</t>
  </si>
  <si>
    <t>Tiolet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</si>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</sst>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234461</xdr:colOff>
      <xdr:row>6</xdr:row>
      <xdr:rowOff>46892</xdr:rowOff>
    </xdr:from>
    <xdr:to>
      <xdr:col>10</xdr:col>
      <xdr:colOff>53487</xdr:colOff>
      <xdr:row>25</xdr:row>
      <xdr:rowOff>84992</xdr:rowOff>
    </xdr:to>
    <xdr:pic>
      <xdr:nvPicPr>
        <xdr:cNvPr id="1025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61" y="1189892"/>
          <a:ext cx="5900372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19050</xdr:rowOff>
    </xdr:from>
    <xdr:to>
      <xdr:col>10</xdr:col>
      <xdr:colOff>0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971550"/>
          <a:ext cx="59150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142875</xdr:rowOff>
    </xdr:from>
    <xdr:to>
      <xdr:col>10</xdr:col>
      <xdr:colOff>38100</xdr:colOff>
      <xdr:row>21</xdr:row>
      <xdr:rowOff>152400</xdr:rowOff>
    </xdr:to>
    <xdr:pic>
      <xdr:nvPicPr>
        <xdr:cNvPr id="30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142875"/>
          <a:ext cx="5724525" cy="4010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</xdr:colOff>
      <xdr:row>4</xdr:row>
      <xdr:rowOff>111498</xdr:rowOff>
    </xdr:from>
    <xdr:to>
      <xdr:col>10</xdr:col>
      <xdr:colOff>524996</xdr:colOff>
      <xdr:row>24</xdr:row>
      <xdr:rowOff>35298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088" y="873498"/>
          <a:ext cx="5646084" cy="3733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20000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20000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0.16</v>
      </c>
      <c r="D8" s="100">
        <f>1-C8</f>
        <v>0.84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16800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36800</v>
      </c>
      <c r="D10" s="57" t="s">
        <v>61</v>
      </c>
      <c r="E10" s="58">
        <f>ROUND(C10/10.764,0)</f>
        <v>3419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16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44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283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967577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566000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4800</v>
      </c>
      <c r="D3" s="21" t="s">
        <v>101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16</v>
      </c>
      <c r="D7" s="25"/>
      <c r="F7" s="76"/>
      <c r="G7" s="76"/>
    </row>
    <row r="8" spans="1:8">
      <c r="A8" s="15" t="s">
        <v>18</v>
      </c>
      <c r="B8" s="24"/>
      <c r="C8" s="25">
        <f>C9-C7</f>
        <v>44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24</v>
      </c>
      <c r="D10" s="25"/>
      <c r="F10" s="76"/>
      <c r="G10" s="76"/>
    </row>
    <row r="11" spans="1:8">
      <c r="A11" s="15"/>
      <c r="B11" s="26"/>
      <c r="C11" s="27">
        <f>C10%</f>
        <v>0.24</v>
      </c>
      <c r="D11" s="27"/>
      <c r="F11" s="76"/>
      <c r="G11" s="76"/>
    </row>
    <row r="12" spans="1:8">
      <c r="A12" s="15" t="s">
        <v>21</v>
      </c>
      <c r="B12" s="19"/>
      <c r="C12" s="20">
        <f>C6*C11</f>
        <v>480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1520</v>
      </c>
      <c r="D13" s="23"/>
      <c r="F13" s="76"/>
      <c r="G13" s="76"/>
    </row>
    <row r="14" spans="1:8">
      <c r="A14" s="15" t="s">
        <v>15</v>
      </c>
      <c r="B14" s="19"/>
      <c r="C14" s="20">
        <f>C5</f>
        <v>2800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4320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103</v>
      </c>
      <c r="B18" s="7"/>
      <c r="C18" s="74">
        <v>283</v>
      </c>
      <c r="D18" s="74"/>
      <c r="E18" s="75"/>
      <c r="F18" s="76"/>
      <c r="G18" s="76"/>
    </row>
    <row r="19" spans="1:7">
      <c r="A19" s="15"/>
      <c r="B19" s="6"/>
      <c r="C19" s="30">
        <f>C18*C16</f>
        <v>1222560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104528880</v>
      </c>
      <c r="C20" s="31">
        <f>C19*95%</f>
        <v>1161432</v>
      </c>
      <c r="D20" s="76" t="s">
        <v>24</v>
      </c>
      <c r="E20" s="31"/>
      <c r="F20" s="76"/>
      <c r="G20" s="76"/>
    </row>
    <row r="21" spans="1:7">
      <c r="A21" s="15"/>
      <c r="C21" s="31">
        <f>C19*80%</f>
        <v>978048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566000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2547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6" sqref="Q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750</v>
      </c>
      <c r="C2" s="4">
        <f t="shared" ref="C2:C5" si="2">B2*1.2</f>
        <v>900</v>
      </c>
      <c r="D2" s="4">
        <f t="shared" ref="D2:D5" si="3">C2*1.2</f>
        <v>1080</v>
      </c>
      <c r="E2" s="5">
        <f t="shared" ref="E2:E5" si="4">R2</f>
        <v>4500000</v>
      </c>
      <c r="F2" s="4">
        <f t="shared" ref="F2:F5" si="5">ROUND((E2/B2),0)</f>
        <v>6000</v>
      </c>
      <c r="G2" s="4">
        <f t="shared" ref="G2:G5" si="6">ROUND((E2/C2),0)</f>
        <v>5000</v>
      </c>
      <c r="H2" s="4">
        <f t="shared" ref="H2:H5" si="7">ROUND((E2/D2),0)</f>
        <v>4167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900</v>
      </c>
      <c r="Q2" s="73">
        <f t="shared" ref="Q2:Q5" si="10">P2/1.2</f>
        <v>750</v>
      </c>
      <c r="R2" s="2">
        <v>4500000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1230</v>
      </c>
      <c r="C3" s="4">
        <f t="shared" si="2"/>
        <v>1476</v>
      </c>
      <c r="D3" s="4">
        <f t="shared" si="3"/>
        <v>1771.2</v>
      </c>
      <c r="E3" s="5">
        <f t="shared" si="4"/>
        <v>6000000</v>
      </c>
      <c r="F3" s="4">
        <f t="shared" si="5"/>
        <v>4878</v>
      </c>
      <c r="G3" s="4">
        <f t="shared" si="6"/>
        <v>4065</v>
      </c>
      <c r="H3" s="4">
        <f t="shared" si="7"/>
        <v>3388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2:P5" si="11">O3/1.2</f>
        <v>0</v>
      </c>
      <c r="Q3" s="73">
        <v>1230</v>
      </c>
      <c r="R3" s="2">
        <v>6000000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915</v>
      </c>
      <c r="C4" s="4">
        <f t="shared" si="2"/>
        <v>1098</v>
      </c>
      <c r="D4" s="4">
        <f t="shared" si="3"/>
        <v>1317.6</v>
      </c>
      <c r="E4" s="5">
        <f t="shared" si="4"/>
        <v>4200000</v>
      </c>
      <c r="F4" s="4">
        <f t="shared" si="5"/>
        <v>4590</v>
      </c>
      <c r="G4" s="4">
        <f t="shared" si="6"/>
        <v>3825</v>
      </c>
      <c r="H4" s="4">
        <f t="shared" si="7"/>
        <v>3188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v>915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666</v>
      </c>
      <c r="C5" s="4">
        <f t="shared" si="2"/>
        <v>799.19999999999993</v>
      </c>
      <c r="D5" s="4">
        <f t="shared" si="3"/>
        <v>959.03999999999985</v>
      </c>
      <c r="E5" s="5">
        <f t="shared" si="4"/>
        <v>3600000</v>
      </c>
      <c r="F5" s="4">
        <f t="shared" si="5"/>
        <v>5405</v>
      </c>
      <c r="G5" s="4">
        <f t="shared" si="6"/>
        <v>4505</v>
      </c>
      <c r="H5" s="4">
        <f t="shared" si="7"/>
        <v>3754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v>666</v>
      </c>
      <c r="R5" s="2">
        <v>3600000</v>
      </c>
      <c r="S5" s="2"/>
      <c r="T5" s="2"/>
    </row>
    <row r="6" spans="1:35">
      <c r="A6" s="4">
        <f t="shared" ref="A2:A11" si="12">N6</f>
        <v>0</v>
      </c>
      <c r="B6" s="4">
        <f t="shared" ref="B2:B11" si="13">Q6</f>
        <v>0</v>
      </c>
      <c r="C6" s="4">
        <f t="shared" ref="C2:C11" si="14">B6*1.2</f>
        <v>0</v>
      </c>
      <c r="D6" s="4">
        <f t="shared" ref="D2:D11" si="15">C6*1.2</f>
        <v>0</v>
      </c>
      <c r="E6" s="5">
        <f t="shared" ref="E2:E11" si="16">R6</f>
        <v>0</v>
      </c>
      <c r="F6" s="4" t="e">
        <f t="shared" ref="F2:F11" si="17">ROUND((E6/B6),0)</f>
        <v>#DIV/0!</v>
      </c>
      <c r="G6" s="4" t="e">
        <f t="shared" ref="G2:G11" si="18">ROUND((E6/C6),0)</f>
        <v>#DIV/0!</v>
      </c>
      <c r="H6" s="4" t="e">
        <f t="shared" ref="H2:H11" si="19">ROUND((E6/D6),0)</f>
        <v>#DIV/0!</v>
      </c>
      <c r="I6" s="4">
        <f t="shared" ref="I2:I11" si="20">T6</f>
        <v>0</v>
      </c>
      <c r="J6" s="4">
        <f t="shared" ref="J2:J11" si="21">U6</f>
        <v>0</v>
      </c>
      <c r="K6" s="73"/>
      <c r="L6" s="73"/>
      <c r="M6" s="73"/>
      <c r="N6" s="73"/>
      <c r="O6" s="73">
        <v>0</v>
      </c>
      <c r="P6" s="73">
        <f t="shared" ref="P6:P9" si="22">O6/1.2</f>
        <v>0</v>
      </c>
      <c r="Q6" s="73">
        <f t="shared" ref="Q2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 t="shared" si="22"/>
        <v>0</v>
      </c>
      <c r="Q7" s="73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6" zoomScale="115" zoomScaleNormal="115" workbookViewId="0">
      <selection activeCell="E9" sqref="E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115" zoomScaleNormal="11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P15"/>
  <sheetViews>
    <sheetView topLeftCell="C1" workbookViewId="0">
      <selection activeCell="O9" sqref="O9"/>
    </sheetView>
  </sheetViews>
  <sheetFormatPr defaultRowHeight="15"/>
  <sheetData>
    <row r="4" spans="4:16">
      <c r="L4" s="73" t="s">
        <v>98</v>
      </c>
      <c r="M4">
        <v>2.9</v>
      </c>
      <c r="N4">
        <v>3.3</v>
      </c>
      <c r="O4">
        <f>M4*N4</f>
        <v>9.5699999999999985</v>
      </c>
    </row>
    <row r="5" spans="4:16">
      <c r="F5" s="73"/>
      <c r="L5" s="73" t="s">
        <v>99</v>
      </c>
      <c r="M5">
        <v>2.75</v>
      </c>
      <c r="N5">
        <v>3.3</v>
      </c>
      <c r="O5" s="73">
        <f t="shared" ref="O5:O7" si="0">M5*N5</f>
        <v>9.0749999999999993</v>
      </c>
    </row>
    <row r="6" spans="4:16">
      <c r="F6" s="73"/>
      <c r="L6" s="73" t="s">
        <v>100</v>
      </c>
      <c r="M6">
        <v>2.75</v>
      </c>
      <c r="N6">
        <v>1.8</v>
      </c>
      <c r="O6" s="73">
        <f t="shared" si="0"/>
        <v>4.95</v>
      </c>
    </row>
    <row r="7" spans="4:16">
      <c r="F7" s="73"/>
      <c r="L7" s="73" t="s">
        <v>102</v>
      </c>
      <c r="M7">
        <v>1.25</v>
      </c>
      <c r="N7">
        <v>1.8</v>
      </c>
      <c r="O7" s="73">
        <f t="shared" si="0"/>
        <v>2.25</v>
      </c>
    </row>
    <row r="8" spans="4:16">
      <c r="F8" s="73"/>
      <c r="L8" s="73"/>
      <c r="M8">
        <v>2.75</v>
      </c>
      <c r="N8">
        <v>1.2</v>
      </c>
      <c r="O8" s="73">
        <f>M8*N8</f>
        <v>3.3</v>
      </c>
    </row>
    <row r="9" spans="4:16">
      <c r="F9" s="73"/>
      <c r="L9" s="73"/>
      <c r="O9" s="73">
        <f>SUM(O4:O8)</f>
        <v>29.144999999999996</v>
      </c>
    </row>
    <row r="10" spans="4:16">
      <c r="F10" s="73"/>
      <c r="L10" s="73"/>
      <c r="O10" s="73"/>
      <c r="P10">
        <v>520</v>
      </c>
    </row>
    <row r="11" spans="4:16">
      <c r="F11" s="116"/>
      <c r="L11" s="73"/>
    </row>
    <row r="12" spans="4:16">
      <c r="L12" s="73"/>
    </row>
    <row r="13" spans="4:16">
      <c r="D13" s="73"/>
      <c r="E13" s="73"/>
      <c r="F13" s="116"/>
      <c r="J13">
        <v>653</v>
      </c>
      <c r="O13" t="e">
        <f>SUM(N16O4:O12)</f>
        <v>#NAME?</v>
      </c>
    </row>
    <row r="14" spans="4:16">
      <c r="J14">
        <v>81</v>
      </c>
    </row>
    <row r="15" spans="4:16">
      <c r="J15">
        <f>SUM(J13:J14)</f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2023-11-22T05:40:22Z</dcterms:modified>
</cp:coreProperties>
</file>